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dbrew\Google Drive\Oyster Lab Study - Open Source Data\Ready for Upload\"/>
    </mc:Choice>
  </mc:AlternateContent>
  <xr:revisionPtr revIDLastSave="0" documentId="8_{D16B548E-43DE-4AAF-8A09-B608FDA790BA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Day 1 Trajectory" sheetId="4" r:id="rId1"/>
    <sheet name="Day 5 Trajectory" sheetId="3" r:id="rId2"/>
    <sheet name="DAY 10 Trajectory" sheetId="1" r:id="rId3"/>
    <sheet name="Day 18 Trajectory" sheetId="2" r:id="rId4"/>
    <sheet name="Fluoxetine" sheetId="5" r:id="rId5"/>
    <sheet name="Diphen" sheetId="7" r:id="rId6"/>
    <sheet name="EE2" sheetId="8" r:id="rId7"/>
    <sheet name="DEET" sheetId="6" r:id="rId8"/>
    <sheet name="Mixture" sheetId="9" r:id="rId9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" i="7" l="1"/>
  <c r="J2" i="7" s="1"/>
  <c r="N2" i="5" l="1"/>
  <c r="K2" i="5" s="1"/>
  <c r="M2" i="5"/>
  <c r="J2" i="5" s="1"/>
  <c r="N3" i="5"/>
  <c r="K3" i="5" s="1"/>
  <c r="G2" i="8"/>
  <c r="G6" i="9"/>
  <c r="G5" i="9"/>
  <c r="G3" i="9"/>
  <c r="N2" i="9"/>
  <c r="K2" i="9" s="1"/>
  <c r="M2" i="9"/>
  <c r="J2" i="9" s="1"/>
  <c r="H2" i="9"/>
  <c r="G2" i="9"/>
  <c r="G6" i="8"/>
  <c r="G4" i="8"/>
  <c r="N3" i="8"/>
  <c r="K3" i="8" s="1"/>
  <c r="M3" i="8"/>
  <c r="J3" i="8" s="1"/>
  <c r="H3" i="8"/>
  <c r="G3" i="8"/>
  <c r="M2" i="8"/>
  <c r="J2" i="8" s="1"/>
  <c r="G6" i="7"/>
  <c r="G5" i="7"/>
  <c r="G4" i="7"/>
  <c r="G3" i="7"/>
  <c r="N2" i="7"/>
  <c r="K2" i="7" s="1"/>
  <c r="H2" i="7"/>
  <c r="G2" i="7"/>
  <c r="N6" i="9"/>
  <c r="K6" i="9" s="1"/>
  <c r="M6" i="9"/>
  <c r="J6" i="9" s="1"/>
  <c r="H6" i="9"/>
  <c r="N5" i="9"/>
  <c r="K5" i="9" s="1"/>
  <c r="M5" i="9"/>
  <c r="J5" i="9" s="1"/>
  <c r="H5" i="9"/>
  <c r="N4" i="9"/>
  <c r="K4" i="9" s="1"/>
  <c r="M4" i="9"/>
  <c r="J4" i="9" s="1"/>
  <c r="H4" i="9"/>
  <c r="G4" i="9"/>
  <c r="N3" i="9"/>
  <c r="K3" i="9" s="1"/>
  <c r="M3" i="9"/>
  <c r="J3" i="9" s="1"/>
  <c r="H3" i="9"/>
  <c r="N6" i="8"/>
  <c r="K6" i="8" s="1"/>
  <c r="M6" i="8"/>
  <c r="J6" i="8" s="1"/>
  <c r="H6" i="8"/>
  <c r="N5" i="8"/>
  <c r="K5" i="8" s="1"/>
  <c r="M5" i="8"/>
  <c r="J5" i="8" s="1"/>
  <c r="H5" i="8"/>
  <c r="G5" i="8"/>
  <c r="N4" i="8"/>
  <c r="K4" i="8" s="1"/>
  <c r="M4" i="8"/>
  <c r="J4" i="8" s="1"/>
  <c r="H4" i="8"/>
  <c r="N2" i="8"/>
  <c r="K2" i="8" s="1"/>
  <c r="H2" i="8"/>
  <c r="N6" i="7"/>
  <c r="K6" i="7" s="1"/>
  <c r="M6" i="7"/>
  <c r="J6" i="7" s="1"/>
  <c r="H6" i="7"/>
  <c r="N5" i="7"/>
  <c r="K5" i="7" s="1"/>
  <c r="M5" i="7"/>
  <c r="J5" i="7" s="1"/>
  <c r="H5" i="7"/>
  <c r="N4" i="7"/>
  <c r="K4" i="7" s="1"/>
  <c r="M4" i="7"/>
  <c r="J4" i="7" s="1"/>
  <c r="H4" i="7"/>
  <c r="N3" i="7"/>
  <c r="K3" i="7" s="1"/>
  <c r="M3" i="7"/>
  <c r="J3" i="7" s="1"/>
  <c r="H3" i="7"/>
  <c r="N5" i="6"/>
  <c r="K5" i="6" s="1"/>
  <c r="M5" i="6"/>
  <c r="J5" i="6" s="1"/>
  <c r="H5" i="6"/>
  <c r="G5" i="6"/>
  <c r="G3" i="6"/>
  <c r="N3" i="6"/>
  <c r="K3" i="6" s="1"/>
  <c r="M3" i="6"/>
  <c r="J3" i="6" s="1"/>
  <c r="H3" i="6"/>
  <c r="N6" i="6"/>
  <c r="K6" i="6" s="1"/>
  <c r="M6" i="6"/>
  <c r="J6" i="6" s="1"/>
  <c r="H6" i="6"/>
  <c r="G6" i="6"/>
  <c r="N4" i="6"/>
  <c r="K4" i="6" s="1"/>
  <c r="M4" i="6"/>
  <c r="J4" i="6" s="1"/>
  <c r="H4" i="6"/>
  <c r="G4" i="6"/>
  <c r="N2" i="6"/>
  <c r="K2" i="6" s="1"/>
  <c r="M2" i="6"/>
  <c r="J2" i="6" s="1"/>
  <c r="H2" i="6"/>
  <c r="G2" i="6"/>
  <c r="N6" i="5"/>
  <c r="K6" i="5" s="1"/>
  <c r="M6" i="5"/>
  <c r="J6" i="5" s="1"/>
  <c r="H6" i="5"/>
  <c r="G6" i="5"/>
  <c r="N5" i="5"/>
  <c r="K5" i="5" s="1"/>
  <c r="M5" i="5"/>
  <c r="J5" i="5" s="1"/>
  <c r="H5" i="5"/>
  <c r="G5" i="5"/>
  <c r="N4" i="5"/>
  <c r="K4" i="5" s="1"/>
  <c r="M4" i="5"/>
  <c r="J4" i="5" s="1"/>
  <c r="H4" i="5"/>
  <c r="G4" i="5"/>
  <c r="M3" i="5"/>
  <c r="J3" i="5" s="1"/>
  <c r="H3" i="5"/>
  <c r="G3" i="5"/>
  <c r="H2" i="5"/>
  <c r="G2" i="5"/>
  <c r="K6" i="2"/>
  <c r="J6" i="2"/>
  <c r="H6" i="2"/>
  <c r="G6" i="2"/>
  <c r="H5" i="2"/>
  <c r="G5" i="2"/>
  <c r="K7" i="2"/>
  <c r="J7" i="2"/>
  <c r="K5" i="2"/>
  <c r="J5" i="2"/>
  <c r="K4" i="2"/>
  <c r="J4" i="2"/>
  <c r="K3" i="2"/>
  <c r="J3" i="2"/>
  <c r="K2" i="2"/>
  <c r="J2" i="2"/>
  <c r="H7" i="2"/>
  <c r="G7" i="2"/>
  <c r="H4" i="2"/>
  <c r="G4" i="2"/>
  <c r="H3" i="2"/>
  <c r="G3" i="2"/>
  <c r="H2" i="2"/>
  <c r="G2" i="2"/>
  <c r="K7" i="1"/>
  <c r="J7" i="1"/>
  <c r="K6" i="1"/>
  <c r="J6" i="1"/>
  <c r="K5" i="1"/>
  <c r="J5" i="1"/>
  <c r="K4" i="1"/>
  <c r="J4" i="1"/>
  <c r="K3" i="1"/>
  <c r="J3" i="1"/>
  <c r="K2" i="1"/>
  <c r="J2" i="1"/>
  <c r="G7" i="1"/>
  <c r="H7" i="1"/>
  <c r="H6" i="1"/>
  <c r="G6" i="1"/>
  <c r="H5" i="1"/>
  <c r="G5" i="1"/>
  <c r="H4" i="1"/>
  <c r="G4" i="1"/>
  <c r="H3" i="1"/>
  <c r="G3" i="1"/>
  <c r="H2" i="1"/>
  <c r="G2" i="1"/>
  <c r="K7" i="3"/>
  <c r="J7" i="3"/>
  <c r="H7" i="3"/>
  <c r="G7" i="3"/>
  <c r="K6" i="3"/>
  <c r="J6" i="3"/>
  <c r="H6" i="3"/>
  <c r="G6" i="3"/>
  <c r="K5" i="3"/>
  <c r="J5" i="3"/>
  <c r="H5" i="3"/>
  <c r="G5" i="3"/>
  <c r="K4" i="3"/>
  <c r="J4" i="3"/>
  <c r="H4" i="3"/>
  <c r="G4" i="3"/>
  <c r="J3" i="4"/>
  <c r="K3" i="3"/>
  <c r="J3" i="3"/>
  <c r="H3" i="3"/>
  <c r="G3" i="3"/>
  <c r="H2" i="3"/>
  <c r="G2" i="3"/>
  <c r="K2" i="3"/>
  <c r="J2" i="3"/>
  <c r="K7" i="4"/>
  <c r="J7" i="4"/>
  <c r="K6" i="4"/>
  <c r="J6" i="4"/>
  <c r="K5" i="4"/>
  <c r="J5" i="4"/>
  <c r="K4" i="4"/>
  <c r="J4" i="4"/>
  <c r="K3" i="4"/>
  <c r="H7" i="4"/>
  <c r="G7" i="4"/>
  <c r="H6" i="4"/>
  <c r="G6" i="4"/>
  <c r="H5" i="4"/>
  <c r="G5" i="4"/>
  <c r="H4" i="4"/>
  <c r="G4" i="4"/>
  <c r="H3" i="4"/>
  <c r="G3" i="4"/>
  <c r="K2" i="4"/>
  <c r="J2" i="4"/>
  <c r="H2" i="4"/>
  <c r="G2" i="4"/>
</calcChain>
</file>

<file path=xl/sharedStrings.xml><?xml version="1.0" encoding="utf-8"?>
<sst xmlns="http://schemas.openxmlformats.org/spreadsheetml/2006/main" count="691" uniqueCount="192">
  <si>
    <t>Obs ID (primary)</t>
  </si>
  <si>
    <t>Obs ID (secondary)</t>
  </si>
  <si>
    <t>CP 1</t>
  </si>
  <si>
    <t>CP2</t>
  </si>
  <si>
    <t>145p</t>
  </si>
  <si>
    <t>146p</t>
  </si>
  <si>
    <t xml:space="preserve">147p </t>
  </si>
  <si>
    <t>148p</t>
  </si>
  <si>
    <t>150p</t>
  </si>
  <si>
    <t>151p</t>
  </si>
  <si>
    <t>153p</t>
  </si>
  <si>
    <t>154p</t>
  </si>
  <si>
    <t>EE2</t>
  </si>
  <si>
    <t>121p</t>
  </si>
  <si>
    <t>122p</t>
  </si>
  <si>
    <t>123p</t>
  </si>
  <si>
    <t>124p</t>
  </si>
  <si>
    <t>126p</t>
  </si>
  <si>
    <t>127p</t>
  </si>
  <si>
    <t>129p</t>
  </si>
  <si>
    <t>130p</t>
  </si>
  <si>
    <t>131p</t>
  </si>
  <si>
    <t>132p</t>
  </si>
  <si>
    <t>133p</t>
  </si>
  <si>
    <t>DEET</t>
  </si>
  <si>
    <t>134p</t>
  </si>
  <si>
    <t>135p</t>
  </si>
  <si>
    <t>136p</t>
  </si>
  <si>
    <t>137p</t>
  </si>
  <si>
    <t>138p</t>
  </si>
  <si>
    <t>Diphenhydramine</t>
  </si>
  <si>
    <t>140p</t>
  </si>
  <si>
    <t>141p</t>
  </si>
  <si>
    <t>142p</t>
  </si>
  <si>
    <t>143p</t>
  </si>
  <si>
    <t>Fluoxetine</t>
  </si>
  <si>
    <t>155p</t>
  </si>
  <si>
    <t>156p</t>
  </si>
  <si>
    <t>157p</t>
  </si>
  <si>
    <t>158p</t>
  </si>
  <si>
    <t>159p</t>
  </si>
  <si>
    <t>Mixture</t>
  </si>
  <si>
    <t>Control</t>
  </si>
  <si>
    <t>179p</t>
  </si>
  <si>
    <t>180p</t>
  </si>
  <si>
    <t>181p</t>
  </si>
  <si>
    <t>182p</t>
  </si>
  <si>
    <t>183p</t>
  </si>
  <si>
    <t>186p</t>
  </si>
  <si>
    <t>187p</t>
  </si>
  <si>
    <t>188p</t>
  </si>
  <si>
    <t>161p</t>
  </si>
  <si>
    <t>162p</t>
  </si>
  <si>
    <t>163p</t>
  </si>
  <si>
    <t>165p</t>
  </si>
  <si>
    <t>166p</t>
  </si>
  <si>
    <t>167p</t>
  </si>
  <si>
    <t>168p</t>
  </si>
  <si>
    <t>169p</t>
  </si>
  <si>
    <t>170p</t>
  </si>
  <si>
    <t>171p</t>
  </si>
  <si>
    <t>172p</t>
  </si>
  <si>
    <t>173p</t>
  </si>
  <si>
    <t>174p</t>
  </si>
  <si>
    <t>175p</t>
  </si>
  <si>
    <t>176p</t>
  </si>
  <si>
    <t>178p</t>
  </si>
  <si>
    <t>190p</t>
  </si>
  <si>
    <t>189p</t>
  </si>
  <si>
    <t>191p</t>
  </si>
  <si>
    <t>192p</t>
  </si>
  <si>
    <t>193p</t>
  </si>
  <si>
    <t>194p</t>
  </si>
  <si>
    <t>195p</t>
  </si>
  <si>
    <t>196p</t>
  </si>
  <si>
    <t>197p</t>
  </si>
  <si>
    <t>198p</t>
  </si>
  <si>
    <t>199p</t>
  </si>
  <si>
    <t>200p</t>
  </si>
  <si>
    <t>105p</t>
  </si>
  <si>
    <t>106p</t>
  </si>
  <si>
    <t>107p</t>
  </si>
  <si>
    <t>108p</t>
  </si>
  <si>
    <t>109p</t>
  </si>
  <si>
    <t>110p9</t>
  </si>
  <si>
    <t>112p</t>
  </si>
  <si>
    <t>113p</t>
  </si>
  <si>
    <t>114p</t>
  </si>
  <si>
    <t>115p</t>
  </si>
  <si>
    <t>116p</t>
  </si>
  <si>
    <t>117p</t>
  </si>
  <si>
    <t>118p</t>
  </si>
  <si>
    <t>119p</t>
  </si>
  <si>
    <t>120p</t>
  </si>
  <si>
    <t>81p</t>
  </si>
  <si>
    <t>82p</t>
  </si>
  <si>
    <t>83p</t>
  </si>
  <si>
    <t>84p</t>
  </si>
  <si>
    <t>85p</t>
  </si>
  <si>
    <t>86p</t>
  </si>
  <si>
    <t>101p</t>
  </si>
  <si>
    <t>102p</t>
  </si>
  <si>
    <t>103p</t>
  </si>
  <si>
    <t>99p</t>
  </si>
  <si>
    <t>104p</t>
  </si>
  <si>
    <t>93p</t>
  </si>
  <si>
    <t>94p</t>
  </si>
  <si>
    <t>95p</t>
  </si>
  <si>
    <t>96p</t>
  </si>
  <si>
    <t>97p</t>
  </si>
  <si>
    <t>98p</t>
  </si>
  <si>
    <t>87p</t>
  </si>
  <si>
    <t>89p</t>
  </si>
  <si>
    <t>90p</t>
  </si>
  <si>
    <t>91p</t>
  </si>
  <si>
    <t>92p</t>
  </si>
  <si>
    <t>42p</t>
  </si>
  <si>
    <t>43p</t>
  </si>
  <si>
    <t>44p</t>
  </si>
  <si>
    <t>45p</t>
  </si>
  <si>
    <t>46p</t>
  </si>
  <si>
    <t>47p</t>
  </si>
  <si>
    <t>48p</t>
  </si>
  <si>
    <t>49p</t>
  </si>
  <si>
    <t>50p</t>
  </si>
  <si>
    <t>51p</t>
  </si>
  <si>
    <t>52p</t>
  </si>
  <si>
    <t>53p</t>
  </si>
  <si>
    <t>54p</t>
  </si>
  <si>
    <t>55p</t>
  </si>
  <si>
    <t>56p</t>
  </si>
  <si>
    <t>57p</t>
  </si>
  <si>
    <t>58p</t>
  </si>
  <si>
    <t>59p</t>
  </si>
  <si>
    <t>60p</t>
  </si>
  <si>
    <t>61p</t>
  </si>
  <si>
    <t>62p</t>
  </si>
  <si>
    <t>64p</t>
  </si>
  <si>
    <t>66p</t>
  </si>
  <si>
    <t>67p</t>
  </si>
  <si>
    <t>68p</t>
  </si>
  <si>
    <t>69p</t>
  </si>
  <si>
    <t>70p</t>
  </si>
  <si>
    <t>71p</t>
  </si>
  <si>
    <t>72p</t>
  </si>
  <si>
    <t>73p</t>
  </si>
  <si>
    <t>74p</t>
  </si>
  <si>
    <t>75p</t>
  </si>
  <si>
    <t>76p</t>
  </si>
  <si>
    <t>77p</t>
  </si>
  <si>
    <t>78p</t>
  </si>
  <si>
    <t>79p</t>
  </si>
  <si>
    <t>80p</t>
  </si>
  <si>
    <t>Average CP1</t>
  </si>
  <si>
    <t>STD DEV CP1</t>
  </si>
  <si>
    <t>Average CP2</t>
  </si>
  <si>
    <t>STD DEV CP2</t>
  </si>
  <si>
    <t>Day 1</t>
  </si>
  <si>
    <t>Day 5</t>
  </si>
  <si>
    <t>Day 10</t>
  </si>
  <si>
    <t>Day 18</t>
  </si>
  <si>
    <t>35p</t>
  </si>
  <si>
    <t>36p</t>
  </si>
  <si>
    <t>37p</t>
  </si>
  <si>
    <t>38p</t>
  </si>
  <si>
    <t>39p</t>
  </si>
  <si>
    <t>40p</t>
  </si>
  <si>
    <t>Day 0</t>
  </si>
  <si>
    <t>139p</t>
  </si>
  <si>
    <t>18p</t>
  </si>
  <si>
    <t>22p</t>
  </si>
  <si>
    <t>128p</t>
  </si>
  <si>
    <t>23p</t>
  </si>
  <si>
    <t>24p</t>
  </si>
  <si>
    <t>25p</t>
  </si>
  <si>
    <t>26p</t>
  </si>
  <si>
    <t>27p</t>
  </si>
  <si>
    <t>28p</t>
  </si>
  <si>
    <t>1p</t>
  </si>
  <si>
    <t>3p</t>
  </si>
  <si>
    <t>4p</t>
  </si>
  <si>
    <t>5p</t>
  </si>
  <si>
    <t>6p</t>
  </si>
  <si>
    <t>29p</t>
  </si>
  <si>
    <t>30p</t>
  </si>
  <si>
    <t>31p</t>
  </si>
  <si>
    <t>32p</t>
  </si>
  <si>
    <t>33p</t>
  </si>
  <si>
    <t>34p</t>
  </si>
  <si>
    <t>Depuration Day 8</t>
  </si>
  <si>
    <t>CI PC1</t>
  </si>
  <si>
    <t>CI PC2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</si>
</sst>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'Day 1 Trajectory'!$F$2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4222222222222299E-2"/>
                  <c:y val="3.9386482939632497E-2"/>
                </c:manualLayout>
              </c:layout>
              <c:tx>
                <c:rich>
                  <a:bodyPr/>
                  <a:lstStyle/>
                  <a:p>
                    <a:fld id="{7E2E2762-DB06-40E5-B258-A77C4BE775A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479C-4F7E-A427-B7BA6E87A0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 Trajectory'!$J$2</c:f>
                <c:numCache>
                  <c:formatCode>General</c:formatCode>
                  <c:ptCount val="1"/>
                  <c:pt idx="0">
                    <c:v>10.017872358204471</c:v>
                  </c:pt>
                </c:numCache>
              </c:numRef>
            </c:plus>
            <c:minus>
              <c:numRef>
                <c:f>'Day 1 Trajectory'!$J$2</c:f>
                <c:numCache>
                  <c:formatCode>General</c:formatCode>
                  <c:ptCount val="1"/>
                  <c:pt idx="0">
                    <c:v>10.017872358204471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 Trajectory'!$K$2</c:f>
                <c:numCache>
                  <c:formatCode>General</c:formatCode>
                  <c:ptCount val="1"/>
                  <c:pt idx="0">
                    <c:v>20.099801067896859</c:v>
                  </c:pt>
                </c:numCache>
              </c:numRef>
            </c:plus>
            <c:minus>
              <c:numRef>
                <c:f>'Day 1 Trajectory'!$K$2</c:f>
                <c:numCache>
                  <c:formatCode>General</c:formatCode>
                  <c:ptCount val="1"/>
                  <c:pt idx="0">
                    <c:v>20.099801067896859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 Trajectory'!$G$2</c:f>
              <c:numCache>
                <c:formatCode>General</c:formatCode>
                <c:ptCount val="1"/>
                <c:pt idx="0">
                  <c:v>48.808055555555562</c:v>
                </c:pt>
              </c:numCache>
            </c:numRef>
          </c:xVal>
          <c:yVal>
            <c:numRef>
              <c:f>'Day 1 Trajectory'!$H$2</c:f>
              <c:numCache>
                <c:formatCode>General</c:formatCode>
                <c:ptCount val="1"/>
                <c:pt idx="0">
                  <c:v>-39.346094444444446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9C-4F7E-A427-B7BA6E87A013}"/>
            </c:ext>
          </c:extLst>
        </c:ser>
        <c:ser>
          <c:idx val="1"/>
          <c:order val="1"/>
          <c:tx>
            <c:strRef>
              <c:f>'Day 1 Trajectory'!$F$3</c:f>
              <c:strCache>
                <c:ptCount val="1"/>
                <c:pt idx="0">
                  <c:v>Mixture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3923665791776001E-2"/>
                  <c:y val="3.9386482939632497E-2"/>
                </c:manualLayout>
              </c:layout>
              <c:tx>
                <c:rich>
                  <a:bodyPr/>
                  <a:lstStyle/>
                  <a:p>
                    <a:fld id="{FD37FFB7-31FE-4517-8946-0639670AC94B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479C-4F7E-A427-B7BA6E87A0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 Trajectory'!$J$3</c:f>
                <c:numCache>
                  <c:formatCode>General</c:formatCode>
                  <c:ptCount val="1"/>
                  <c:pt idx="0">
                    <c:v>11.576900609675143</c:v>
                  </c:pt>
                </c:numCache>
              </c:numRef>
            </c:plus>
            <c:minus>
              <c:numRef>
                <c:f>'Day 1 Trajectory'!$J$3</c:f>
                <c:numCache>
                  <c:formatCode>General</c:formatCode>
                  <c:ptCount val="1"/>
                  <c:pt idx="0">
                    <c:v>11.576900609675143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 Trajectory'!$K$3</c:f>
                <c:numCache>
                  <c:formatCode>General</c:formatCode>
                  <c:ptCount val="1"/>
                  <c:pt idx="0">
                    <c:v>16.390726307844528</c:v>
                  </c:pt>
                </c:numCache>
              </c:numRef>
            </c:plus>
            <c:minus>
              <c:numRef>
                <c:f>'Day 1 Trajectory'!$K$3</c:f>
                <c:numCache>
                  <c:formatCode>General</c:formatCode>
                  <c:ptCount val="1"/>
                  <c:pt idx="0">
                    <c:v>16.390726307844528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 Trajectory'!$G$3</c:f>
              <c:numCache>
                <c:formatCode>General</c:formatCode>
                <c:ptCount val="1"/>
                <c:pt idx="0">
                  <c:v>10.926151666666664</c:v>
                </c:pt>
              </c:numCache>
            </c:numRef>
          </c:xVal>
          <c:yVal>
            <c:numRef>
              <c:f>'Day 1 Trajectory'!$H$3</c:f>
              <c:numCache>
                <c:formatCode>General</c:formatCode>
                <c:ptCount val="1"/>
                <c:pt idx="0">
                  <c:v>33.551333333333332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9C-4F7E-A427-B7BA6E87A013}"/>
            </c:ext>
          </c:extLst>
        </c:ser>
        <c:ser>
          <c:idx val="2"/>
          <c:order val="2"/>
          <c:tx>
            <c:strRef>
              <c:f>'Day 1 Trajectory'!$F$4</c:f>
              <c:strCache>
                <c:ptCount val="1"/>
                <c:pt idx="0">
                  <c:v>EE2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43751093613298E-2"/>
                  <c:y val="-4.626166520851560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CBCBB52F-DFEB-420E-8870-7CF090EBEE9D}" type="SERIESNAME">
                      <a:rPr lang="en-US"/>
                      <a:pPr>
                        <a:defRPr/>
                      </a:pPr>
                      <a:t>[SERIES NAME]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4861111111111105E-2"/>
                      <c:h val="5.0856663750364503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479C-4F7E-A427-B7BA6E87A0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 Trajectory'!$J$4</c:f>
                <c:numCache>
                  <c:formatCode>General</c:formatCode>
                  <c:ptCount val="1"/>
                  <c:pt idx="0">
                    <c:v>15.657052470713211</c:v>
                  </c:pt>
                </c:numCache>
              </c:numRef>
            </c:plus>
            <c:minus>
              <c:numRef>
                <c:f>'Day 1 Trajectory'!$J$4</c:f>
                <c:numCache>
                  <c:formatCode>General</c:formatCode>
                  <c:ptCount val="1"/>
                  <c:pt idx="0">
                    <c:v>15.657052470713211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 Trajectory'!$K$4</c:f>
                <c:numCache>
                  <c:formatCode>General</c:formatCode>
                  <c:ptCount val="1"/>
                  <c:pt idx="0">
                    <c:v>19.918740785668859</c:v>
                  </c:pt>
                </c:numCache>
              </c:numRef>
            </c:plus>
            <c:minus>
              <c:numRef>
                <c:f>'Day 1 Trajectory'!$K$4</c:f>
                <c:numCache>
                  <c:formatCode>General</c:formatCode>
                  <c:ptCount val="1"/>
                  <c:pt idx="0">
                    <c:v>19.918740785668859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 Trajectory'!$G$4</c:f>
              <c:numCache>
                <c:formatCode>General</c:formatCode>
                <c:ptCount val="1"/>
                <c:pt idx="0">
                  <c:v>4.1147533333333328</c:v>
                </c:pt>
              </c:numCache>
            </c:numRef>
          </c:xVal>
          <c:yVal>
            <c:numRef>
              <c:f>'Day 1 Trajectory'!$H$4</c:f>
              <c:numCache>
                <c:formatCode>General</c:formatCode>
                <c:ptCount val="1"/>
                <c:pt idx="0">
                  <c:v>50.450933333333325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9C-4F7E-A427-B7BA6E87A013}"/>
            </c:ext>
          </c:extLst>
        </c:ser>
        <c:ser>
          <c:idx val="3"/>
          <c:order val="3"/>
          <c:tx>
            <c:strRef>
              <c:f>'Day 1 Trajectory'!$F$5</c:f>
              <c:strCache>
                <c:ptCount val="1"/>
                <c:pt idx="0">
                  <c:v>Diphenhydramine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14888888888889"/>
                  <c:y val="-0.122650554097404"/>
                </c:manualLayout>
              </c:layout>
              <c:tx>
                <c:rich>
                  <a:bodyPr/>
                  <a:lstStyle/>
                  <a:p>
                    <a:fld id="{708480C7-ED86-43A9-97BB-756646409E2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479C-4F7E-A427-B7BA6E87A0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 Trajectory'!$J$5</c:f>
                <c:numCache>
                  <c:formatCode>General</c:formatCode>
                  <c:ptCount val="1"/>
                  <c:pt idx="0">
                    <c:v>16.603421731553798</c:v>
                  </c:pt>
                </c:numCache>
              </c:numRef>
            </c:plus>
            <c:minus>
              <c:numRef>
                <c:f>'Day 1 Trajectory'!$J$5</c:f>
                <c:numCache>
                  <c:formatCode>General</c:formatCode>
                  <c:ptCount val="1"/>
                  <c:pt idx="0">
                    <c:v>16.603421731553798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 Trajectory'!$K$5</c:f>
                <c:numCache>
                  <c:formatCode>General</c:formatCode>
                  <c:ptCount val="1"/>
                  <c:pt idx="0">
                    <c:v>16.178170772732365</c:v>
                  </c:pt>
                </c:numCache>
              </c:numRef>
            </c:plus>
            <c:minus>
              <c:numRef>
                <c:f>'Day 1 Trajectory'!$K$5</c:f>
                <c:numCache>
                  <c:formatCode>General</c:formatCode>
                  <c:ptCount val="1"/>
                  <c:pt idx="0">
                    <c:v>16.178170772732365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 Trajectory'!$G$5</c:f>
              <c:numCache>
                <c:formatCode>General</c:formatCode>
                <c:ptCount val="1"/>
                <c:pt idx="0">
                  <c:v>-37.876075</c:v>
                </c:pt>
              </c:numCache>
            </c:numRef>
          </c:xVal>
          <c:yVal>
            <c:numRef>
              <c:f>'Day 1 Trajectory'!$H$5</c:f>
              <c:numCache>
                <c:formatCode>General</c:formatCode>
                <c:ptCount val="1"/>
                <c:pt idx="0">
                  <c:v>6.7623724999999997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9C-4F7E-A427-B7BA6E87A013}"/>
            </c:ext>
          </c:extLst>
        </c:ser>
        <c:ser>
          <c:idx val="4"/>
          <c:order val="4"/>
          <c:tx>
            <c:strRef>
              <c:f>'Day 1 Trajectory'!$F$6</c:f>
              <c:strCache>
                <c:ptCount val="1"/>
                <c:pt idx="0">
                  <c:v>DEET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1480243066607759E-3"/>
                  <c:y val="4.5775433440469429E-2"/>
                </c:manualLayout>
              </c:layout>
              <c:tx>
                <c:rich>
                  <a:bodyPr/>
                  <a:lstStyle/>
                  <a:p>
                    <a:fld id="{E60A8A82-1DB3-43DF-913F-0268F9DD0AC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479C-4F7E-A427-B7BA6E87A0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 Trajectory'!$J$6</c:f>
                <c:numCache>
                  <c:formatCode>General</c:formatCode>
                  <c:ptCount val="1"/>
                  <c:pt idx="0">
                    <c:v>12.683492693452253</c:v>
                  </c:pt>
                </c:numCache>
              </c:numRef>
            </c:plus>
            <c:minus>
              <c:numRef>
                <c:f>'Day 1 Trajectory'!$J$6</c:f>
                <c:numCache>
                  <c:formatCode>General</c:formatCode>
                  <c:ptCount val="1"/>
                  <c:pt idx="0">
                    <c:v>12.683492693452253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 Trajectory'!$K$6</c:f>
                <c:numCache>
                  <c:formatCode>General</c:formatCode>
                  <c:ptCount val="1"/>
                  <c:pt idx="0">
                    <c:v>25.915209774973203</c:v>
                  </c:pt>
                </c:numCache>
              </c:numRef>
            </c:plus>
            <c:minus>
              <c:numRef>
                <c:f>'Day 1 Trajectory'!$K$6</c:f>
                <c:numCache>
                  <c:formatCode>General</c:formatCode>
                  <c:ptCount val="1"/>
                  <c:pt idx="0">
                    <c:v>25.915209774973203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 Trajectory'!$G$6</c:f>
              <c:numCache>
                <c:formatCode>General</c:formatCode>
                <c:ptCount val="1"/>
                <c:pt idx="0">
                  <c:v>-8.6084683333333327</c:v>
                </c:pt>
              </c:numCache>
            </c:numRef>
          </c:xVal>
          <c:yVal>
            <c:numRef>
              <c:f>'Day 1 Trajectory'!$H$6</c:f>
              <c:numCache>
                <c:formatCode>General</c:formatCode>
                <c:ptCount val="1"/>
                <c:pt idx="0">
                  <c:v>2.8135766666666666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79C-4F7E-A427-B7BA6E87A013}"/>
            </c:ext>
          </c:extLst>
        </c:ser>
        <c:ser>
          <c:idx val="5"/>
          <c:order val="5"/>
          <c:tx>
            <c:strRef>
              <c:f>'Day 1 Trajectory'!$F$7</c:f>
              <c:strCache>
                <c:ptCount val="1"/>
                <c:pt idx="0">
                  <c:v>Fluoxetine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5756999125109399E-2"/>
                  <c:y val="4.40161125692623E-2"/>
                </c:manualLayout>
              </c:layout>
              <c:tx>
                <c:rich>
                  <a:bodyPr/>
                  <a:lstStyle/>
                  <a:p>
                    <a:fld id="{06CA9D16-3FEF-43B0-AB73-CCEA86AE78C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479C-4F7E-A427-B7BA6E87A01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 Trajectory'!$J$7</c:f>
                <c:numCache>
                  <c:formatCode>General</c:formatCode>
                  <c:ptCount val="1"/>
                  <c:pt idx="0">
                    <c:v>19.645111973312847</c:v>
                  </c:pt>
                </c:numCache>
              </c:numRef>
            </c:plus>
            <c:minus>
              <c:numRef>
                <c:f>'Day 1 Trajectory'!$J$7</c:f>
                <c:numCache>
                  <c:formatCode>General</c:formatCode>
                  <c:ptCount val="1"/>
                  <c:pt idx="0">
                    <c:v>19.645111973312847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 Trajectory'!$K$7</c:f>
                <c:numCache>
                  <c:formatCode>General</c:formatCode>
                  <c:ptCount val="1"/>
                  <c:pt idx="0">
                    <c:v>22.857282506609355</c:v>
                  </c:pt>
                </c:numCache>
              </c:numRef>
            </c:plus>
            <c:minus>
              <c:numRef>
                <c:f>'Day 1 Trajectory'!$K$7</c:f>
                <c:numCache>
                  <c:formatCode>General</c:formatCode>
                  <c:ptCount val="1"/>
                  <c:pt idx="0">
                    <c:v>22.857282506609355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 Trajectory'!$G$7</c:f>
              <c:numCache>
                <c:formatCode>General</c:formatCode>
                <c:ptCount val="1"/>
                <c:pt idx="0">
                  <c:v>-54.393799999999999</c:v>
                </c:pt>
              </c:numCache>
            </c:numRef>
          </c:xVal>
          <c:yVal>
            <c:numRef>
              <c:f>'Day 1 Trajectory'!$H$7</c:f>
              <c:numCache>
                <c:formatCode>General</c:formatCode>
                <c:ptCount val="1"/>
                <c:pt idx="0">
                  <c:v>-32.304955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79C-4F7E-A427-B7BA6E87A01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-1002541536"/>
        <c:axId val="-1002539216"/>
      </c:scatterChart>
      <c:valAx>
        <c:axId val="-1002541536"/>
        <c:scaling>
          <c:orientation val="minMax"/>
          <c:max val="150"/>
          <c:min val="-150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2539216"/>
        <c:crosses val="autoZero"/>
        <c:crossBetween val="midCat"/>
      </c:valAx>
      <c:valAx>
        <c:axId val="-1002539216"/>
        <c:scaling>
          <c:orientation val="minMax"/>
          <c:max val="100"/>
          <c:min val="-10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2541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'Day 5 Trajectory'!$F$2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14444444444445E-2"/>
                  <c:y val="3.0490200671968601E-2"/>
                </c:manualLayout>
              </c:layout>
              <c:tx>
                <c:rich>
                  <a:bodyPr/>
                  <a:lstStyle/>
                  <a:p>
                    <a:fld id="{C03BD869-A6BD-45F6-882E-30EC754359B5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4E34-4BA4-8879-E9ED1AA66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5 Trajectory'!$J$2</c:f>
                <c:numCache>
                  <c:formatCode>General</c:formatCode>
                  <c:ptCount val="1"/>
                  <c:pt idx="0">
                    <c:v>18.967401372918161</c:v>
                  </c:pt>
                </c:numCache>
              </c:numRef>
            </c:plus>
            <c:minus>
              <c:numRef>
                <c:f>'Day 5 Trajectory'!$J$2</c:f>
                <c:numCache>
                  <c:formatCode>General</c:formatCode>
                  <c:ptCount val="1"/>
                  <c:pt idx="0">
                    <c:v>18.967401372918161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5 Trajectory'!$K$2</c:f>
                <c:numCache>
                  <c:formatCode>General</c:formatCode>
                  <c:ptCount val="1"/>
                  <c:pt idx="0">
                    <c:v>7.0988583625710335</c:v>
                  </c:pt>
                </c:numCache>
              </c:numRef>
            </c:plus>
            <c:minus>
              <c:numRef>
                <c:f>'Day 5 Trajectory'!$K$2</c:f>
                <c:numCache>
                  <c:formatCode>General</c:formatCode>
                  <c:ptCount val="1"/>
                  <c:pt idx="0">
                    <c:v>7.0988583625710335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5 Trajectory'!$G$2</c:f>
              <c:numCache>
                <c:formatCode>General</c:formatCode>
                <c:ptCount val="1"/>
                <c:pt idx="0">
                  <c:v>36.749035555555558</c:v>
                </c:pt>
              </c:numCache>
            </c:numRef>
          </c:xVal>
          <c:yVal>
            <c:numRef>
              <c:f>'Day 5 Trajectory'!$H$2</c:f>
              <c:numCache>
                <c:formatCode>General</c:formatCode>
                <c:ptCount val="1"/>
                <c:pt idx="0">
                  <c:v>-32.662437777777775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34-4BA4-8879-E9ED1AA66787}"/>
            </c:ext>
          </c:extLst>
        </c:ser>
        <c:ser>
          <c:idx val="1"/>
          <c:order val="1"/>
          <c:tx>
            <c:strRef>
              <c:f>'Day 5 Trajectory'!$F$3</c:f>
              <c:strCache>
                <c:ptCount val="1"/>
                <c:pt idx="0">
                  <c:v>Mixture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11145888013998"/>
                  <c:y val="-5.3847144280684697E-2"/>
                </c:manualLayout>
              </c:layout>
              <c:tx>
                <c:rich>
                  <a:bodyPr/>
                  <a:lstStyle/>
                  <a:p>
                    <a:fld id="{A4100CB5-2501-4ED5-BA12-CAF003FDCF7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4E34-4BA4-8879-E9ED1AA66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5 Trajectory'!$J$3</c:f>
                <c:numCache>
                  <c:formatCode>General</c:formatCode>
                  <c:ptCount val="1"/>
                  <c:pt idx="0">
                    <c:v>19.464342296369018</c:v>
                  </c:pt>
                </c:numCache>
              </c:numRef>
            </c:plus>
            <c:minus>
              <c:numRef>
                <c:f>'Day 5 Trajectory'!$J$3</c:f>
                <c:numCache>
                  <c:formatCode>General</c:formatCode>
                  <c:ptCount val="1"/>
                  <c:pt idx="0">
                    <c:v>19.464342296369018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5 Trajectory'!$K$3</c:f>
                <c:numCache>
                  <c:formatCode>General</c:formatCode>
                  <c:ptCount val="1"/>
                  <c:pt idx="0">
                    <c:v>15.680383187186457</c:v>
                  </c:pt>
                </c:numCache>
              </c:numRef>
            </c:plus>
            <c:minus>
              <c:numRef>
                <c:f>'Day 5 Trajectory'!$K$3</c:f>
                <c:numCache>
                  <c:formatCode>General</c:formatCode>
                  <c:ptCount val="1"/>
                  <c:pt idx="0">
                    <c:v>15.680383187186457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5 Trajectory'!$G$3</c:f>
              <c:numCache>
                <c:formatCode>General</c:formatCode>
                <c:ptCount val="1"/>
                <c:pt idx="0">
                  <c:v>-20.661448333333333</c:v>
                </c:pt>
              </c:numCache>
            </c:numRef>
          </c:xVal>
          <c:yVal>
            <c:numRef>
              <c:f>'Day 5 Trajectory'!$H$3</c:f>
              <c:numCache>
                <c:formatCode>General</c:formatCode>
                <c:ptCount val="1"/>
                <c:pt idx="0">
                  <c:v>-38.113033333333327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E34-4BA4-8879-E9ED1AA66787}"/>
            </c:ext>
          </c:extLst>
        </c:ser>
        <c:ser>
          <c:idx val="2"/>
          <c:order val="2"/>
          <c:tx>
            <c:strRef>
              <c:f>'Day 5 Trajectory'!$F$4</c:f>
              <c:strCache>
                <c:ptCount val="1"/>
                <c:pt idx="0">
                  <c:v>EE2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8263998250218694E-2"/>
                  <c:y val="-3.04201040160588E-2"/>
                </c:manualLayout>
              </c:layout>
              <c:tx>
                <c:rich>
                  <a:bodyPr/>
                  <a:lstStyle/>
                  <a:p>
                    <a:fld id="{0E27D3F5-D090-4170-99C5-B4E812A8533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4E34-4BA4-8879-E9ED1AA66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5 Trajectory'!$J$4</c:f>
                <c:numCache>
                  <c:formatCode>General</c:formatCode>
                  <c:ptCount val="1"/>
                  <c:pt idx="0">
                    <c:v>16.35761285680158</c:v>
                  </c:pt>
                </c:numCache>
              </c:numRef>
            </c:plus>
            <c:minus>
              <c:numRef>
                <c:f>'Day 5 Trajectory'!$J$4</c:f>
                <c:numCache>
                  <c:formatCode>General</c:formatCode>
                  <c:ptCount val="1"/>
                  <c:pt idx="0">
                    <c:v>16.35761285680158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5 Trajectory'!$K$4</c:f>
                <c:numCache>
                  <c:formatCode>General</c:formatCode>
                  <c:ptCount val="1"/>
                  <c:pt idx="0">
                    <c:v>7.0103214228286284</c:v>
                  </c:pt>
                </c:numCache>
              </c:numRef>
            </c:plus>
            <c:minus>
              <c:numRef>
                <c:f>'Day 5 Trajectory'!$K$4</c:f>
                <c:numCache>
                  <c:formatCode>General</c:formatCode>
                  <c:ptCount val="1"/>
                  <c:pt idx="0">
                    <c:v>7.0103214228286284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5 Trajectory'!$G$4</c:f>
              <c:numCache>
                <c:formatCode>General</c:formatCode>
                <c:ptCount val="1"/>
                <c:pt idx="0">
                  <c:v>-47.618359999999996</c:v>
                </c:pt>
              </c:numCache>
            </c:numRef>
          </c:xVal>
          <c:yVal>
            <c:numRef>
              <c:f>'Day 5 Trajectory'!$H$4</c:f>
              <c:numCache>
                <c:formatCode>General</c:formatCode>
                <c:ptCount val="1"/>
                <c:pt idx="0">
                  <c:v>1.1604119999999998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E34-4BA4-8879-E9ED1AA66787}"/>
            </c:ext>
          </c:extLst>
        </c:ser>
        <c:ser>
          <c:idx val="3"/>
          <c:order val="3"/>
          <c:tx>
            <c:strRef>
              <c:f>'Day 5 Trajectory'!$F$5</c:f>
              <c:strCache>
                <c:ptCount val="1"/>
                <c:pt idx="0">
                  <c:v>Diphenhydramine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6802358669813062E-2"/>
                  <c:y val="-9.6015816757011402E-2"/>
                </c:manualLayout>
              </c:layout>
              <c:tx>
                <c:rich>
                  <a:bodyPr/>
                  <a:lstStyle/>
                  <a:p>
                    <a:fld id="{11725A34-96C6-4D29-A736-8614065E528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039281705948374"/>
                      <c:h val="0.11699463908154197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4E34-4BA4-8879-E9ED1AA66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5 Trajectory'!$J$5</c:f>
                <c:numCache>
                  <c:formatCode>General</c:formatCode>
                  <c:ptCount val="1"/>
                  <c:pt idx="0">
                    <c:v>9.1519141864420881</c:v>
                  </c:pt>
                </c:numCache>
              </c:numRef>
            </c:plus>
            <c:minus>
              <c:numRef>
                <c:f>'Day 5 Trajectory'!$J$5</c:f>
                <c:numCache>
                  <c:formatCode>General</c:formatCode>
                  <c:ptCount val="1"/>
                  <c:pt idx="0">
                    <c:v>9.1519141864420881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5 Trajectory'!$K$5</c:f>
                <c:numCache>
                  <c:formatCode>General</c:formatCode>
                  <c:ptCount val="1"/>
                  <c:pt idx="0">
                    <c:v>10.010580032828605</c:v>
                  </c:pt>
                </c:numCache>
              </c:numRef>
            </c:plus>
            <c:minus>
              <c:numRef>
                <c:f>'Day 5 Trajectory'!$K$5</c:f>
                <c:numCache>
                  <c:formatCode>General</c:formatCode>
                  <c:ptCount val="1"/>
                  <c:pt idx="0">
                    <c:v>10.010580032828605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5 Trajectory'!$G$5</c:f>
              <c:numCache>
                <c:formatCode>General</c:formatCode>
                <c:ptCount val="1"/>
                <c:pt idx="0">
                  <c:v>40.978900000000003</c:v>
                </c:pt>
              </c:numCache>
            </c:numRef>
          </c:xVal>
          <c:yVal>
            <c:numRef>
              <c:f>'Day 5 Trajectory'!$H$5</c:f>
              <c:numCache>
                <c:formatCode>General</c:formatCode>
                <c:ptCount val="1"/>
                <c:pt idx="0">
                  <c:v>36.820216666666667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E34-4BA4-8879-E9ED1AA66787}"/>
            </c:ext>
          </c:extLst>
        </c:ser>
        <c:ser>
          <c:idx val="4"/>
          <c:order val="4"/>
          <c:tx>
            <c:strRef>
              <c:f>'Day 5 Trajectory'!$F$6</c:f>
              <c:strCache>
                <c:ptCount val="1"/>
                <c:pt idx="0">
                  <c:v>DEET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0708442694663201E-2"/>
                  <c:y val="3.5175608724893802E-2"/>
                </c:manualLayout>
              </c:layout>
              <c:tx>
                <c:rich>
                  <a:bodyPr/>
                  <a:lstStyle/>
                  <a:p>
                    <a:fld id="{7F4BFCCF-B0D1-4C49-A3B0-C8696BCFFE4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4E34-4BA4-8879-E9ED1AA66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5 Trajectory'!$J$6</c:f>
                <c:numCache>
                  <c:formatCode>General</c:formatCode>
                  <c:ptCount val="1"/>
                  <c:pt idx="0">
                    <c:v>23.568409797982056</c:v>
                  </c:pt>
                </c:numCache>
              </c:numRef>
            </c:plus>
            <c:minus>
              <c:numRef>
                <c:f>'Day 5 Trajectory'!$J$6</c:f>
                <c:numCache>
                  <c:formatCode>General</c:formatCode>
                  <c:ptCount val="1"/>
                  <c:pt idx="0">
                    <c:v>23.568409797982056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5 Trajectory'!$K$6</c:f>
                <c:numCache>
                  <c:formatCode>General</c:formatCode>
                  <c:ptCount val="1"/>
                  <c:pt idx="0">
                    <c:v>13.817684748755855</c:v>
                  </c:pt>
                </c:numCache>
              </c:numRef>
            </c:plus>
            <c:minus>
              <c:numRef>
                <c:f>'Day 5 Trajectory'!$K$6</c:f>
                <c:numCache>
                  <c:formatCode>General</c:formatCode>
                  <c:ptCount val="1"/>
                  <c:pt idx="0">
                    <c:v>13.817684748755855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5 Trajectory'!$G$6</c:f>
              <c:numCache>
                <c:formatCode>General</c:formatCode>
                <c:ptCount val="1"/>
                <c:pt idx="0">
                  <c:v>-3.688428333333333</c:v>
                </c:pt>
              </c:numCache>
            </c:numRef>
          </c:xVal>
          <c:yVal>
            <c:numRef>
              <c:f>'Day 5 Trajectory'!$H$6</c:f>
              <c:numCache>
                <c:formatCode>General</c:formatCode>
                <c:ptCount val="1"/>
                <c:pt idx="0">
                  <c:v>34.515799999999999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E34-4BA4-8879-E9ED1AA66787}"/>
            </c:ext>
          </c:extLst>
        </c:ser>
        <c:ser>
          <c:idx val="5"/>
          <c:order val="5"/>
          <c:tx>
            <c:strRef>
              <c:f>'Day 5 Trajectory'!$F$7</c:f>
              <c:strCache>
                <c:ptCount val="1"/>
                <c:pt idx="0">
                  <c:v>Fluoxetine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4353477690288699"/>
                  <c:y val="-4.4476328174834399E-2"/>
                </c:manualLayout>
              </c:layout>
              <c:tx>
                <c:rich>
                  <a:bodyPr/>
                  <a:lstStyle/>
                  <a:p>
                    <a:fld id="{ABE992D8-458C-4354-A47A-CBADCBDB15CD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4E34-4BA4-8879-E9ED1AA6678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5 Trajectory'!$J$7</c:f>
                <c:numCache>
                  <c:formatCode>General</c:formatCode>
                  <c:ptCount val="1"/>
                  <c:pt idx="0">
                    <c:v>19.683119694541983</c:v>
                  </c:pt>
                </c:numCache>
              </c:numRef>
            </c:plus>
            <c:minus>
              <c:numRef>
                <c:f>'Day 5 Trajectory'!$J$7</c:f>
                <c:numCache>
                  <c:formatCode>General</c:formatCode>
                  <c:ptCount val="1"/>
                  <c:pt idx="0">
                    <c:v>19.683119694541983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5 Trajectory'!$K$7</c:f>
                <c:numCache>
                  <c:formatCode>General</c:formatCode>
                  <c:ptCount val="1"/>
                  <c:pt idx="0">
                    <c:v>6.3541372505806528</c:v>
                  </c:pt>
                </c:numCache>
              </c:numRef>
            </c:plus>
            <c:minus>
              <c:numRef>
                <c:f>'Day 5 Trajectory'!$K$7</c:f>
                <c:numCache>
                  <c:formatCode>General</c:formatCode>
                  <c:ptCount val="1"/>
                  <c:pt idx="0">
                    <c:v>6.3541372505806528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5 Trajectory'!$G$7</c:f>
              <c:numCache>
                <c:formatCode>General</c:formatCode>
                <c:ptCount val="1"/>
                <c:pt idx="0">
                  <c:v>-43.615716666666664</c:v>
                </c:pt>
              </c:numCache>
            </c:numRef>
          </c:xVal>
          <c:yVal>
            <c:numRef>
              <c:f>'Day 5 Trajectory'!$H$7</c:f>
              <c:numCache>
                <c:formatCode>General</c:formatCode>
                <c:ptCount val="1"/>
                <c:pt idx="0">
                  <c:v>17.292038333333334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E34-4BA4-8879-E9ED1AA6678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-1000750864"/>
        <c:axId val="-1000748384"/>
      </c:scatterChart>
      <c:valAx>
        <c:axId val="-1000750864"/>
        <c:scaling>
          <c:orientation val="minMax"/>
          <c:max val="150"/>
          <c:min val="-150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748384"/>
        <c:crosses val="autoZero"/>
        <c:crossBetween val="midCat"/>
      </c:valAx>
      <c:valAx>
        <c:axId val="-1000748384"/>
        <c:scaling>
          <c:orientation val="minMax"/>
          <c:max val="100"/>
          <c:min val="-10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7508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10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'DAY 10 Trajectory'!$F$2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6666666666666697E-3"/>
                  <c:y val="-4.3946850393700797E-2"/>
                </c:manualLayout>
              </c:layout>
              <c:tx>
                <c:rich>
                  <a:bodyPr/>
                  <a:lstStyle/>
                  <a:p>
                    <a:fld id="{DDC0A579-8AB7-4B12-8E93-909615CBFE8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9348-447E-BC14-15FCB92568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10 Trajectory'!$J$2</c:f>
                <c:numCache>
                  <c:formatCode>General</c:formatCode>
                  <c:ptCount val="1"/>
                  <c:pt idx="0">
                    <c:v>22.479236328624904</c:v>
                  </c:pt>
                </c:numCache>
              </c:numRef>
            </c:plus>
            <c:minus>
              <c:numRef>
                <c:f>'DAY 10 Trajectory'!$J$2</c:f>
                <c:numCache>
                  <c:formatCode>General</c:formatCode>
                  <c:ptCount val="1"/>
                  <c:pt idx="0">
                    <c:v>22.479236328624904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10 Trajectory'!$K$2</c:f>
                <c:numCache>
                  <c:formatCode>General</c:formatCode>
                  <c:ptCount val="1"/>
                  <c:pt idx="0">
                    <c:v>12.186890519969179</c:v>
                  </c:pt>
                </c:numCache>
              </c:numRef>
            </c:plus>
            <c:minus>
              <c:numRef>
                <c:f>'DAY 10 Trajectory'!$K$2</c:f>
                <c:numCache>
                  <c:formatCode>General</c:formatCode>
                  <c:ptCount val="1"/>
                  <c:pt idx="0">
                    <c:v>12.186890519969179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10 Trajectory'!$G$2</c:f>
              <c:numCache>
                <c:formatCode>General</c:formatCode>
                <c:ptCount val="1"/>
                <c:pt idx="0">
                  <c:v>5.6392562499999999</c:v>
                </c:pt>
              </c:numCache>
            </c:numRef>
          </c:xVal>
          <c:yVal>
            <c:numRef>
              <c:f>'DAY 10 Trajectory'!$H$2</c:f>
              <c:numCache>
                <c:formatCode>General</c:formatCode>
                <c:ptCount val="1"/>
                <c:pt idx="0">
                  <c:v>54.992100000000001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48-447E-BC14-15FCB9256865}"/>
            </c:ext>
          </c:extLst>
        </c:ser>
        <c:ser>
          <c:idx val="1"/>
          <c:order val="1"/>
          <c:tx>
            <c:strRef>
              <c:f>'DAY 10 Trajectory'!$F$3</c:f>
              <c:strCache>
                <c:ptCount val="1"/>
                <c:pt idx="0">
                  <c:v>Mixture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39236657917759E-2"/>
                  <c:y val="-3.0057961504811902E-2"/>
                </c:manualLayout>
              </c:layout>
              <c:tx>
                <c:rich>
                  <a:bodyPr/>
                  <a:lstStyle/>
                  <a:p>
                    <a:fld id="{01E74057-761F-4347-A889-3301FCAE08F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9348-447E-BC14-15FCB92568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10 Trajectory'!$J$3</c:f>
                <c:numCache>
                  <c:formatCode>General</c:formatCode>
                  <c:ptCount val="1"/>
                  <c:pt idx="0">
                    <c:v>21.718441454970925</c:v>
                  </c:pt>
                </c:numCache>
              </c:numRef>
            </c:plus>
            <c:minus>
              <c:numRef>
                <c:f>'DAY 10 Trajectory'!$J$3</c:f>
                <c:numCache>
                  <c:formatCode>General</c:formatCode>
                  <c:ptCount val="1"/>
                  <c:pt idx="0">
                    <c:v>21.718441454970925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10 Trajectory'!$K$3</c:f>
                <c:numCache>
                  <c:formatCode>General</c:formatCode>
                  <c:ptCount val="1"/>
                  <c:pt idx="0">
                    <c:v>8.1071739955437003</c:v>
                  </c:pt>
                </c:numCache>
              </c:numRef>
            </c:plus>
            <c:minus>
              <c:numRef>
                <c:f>'DAY 10 Trajectory'!$K$3</c:f>
                <c:numCache>
                  <c:formatCode>General</c:formatCode>
                  <c:ptCount val="1"/>
                  <c:pt idx="0">
                    <c:v>8.1071739955437003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10 Trajectory'!$G$3</c:f>
              <c:numCache>
                <c:formatCode>General</c:formatCode>
                <c:ptCount val="1"/>
                <c:pt idx="0">
                  <c:v>46.473440000000004</c:v>
                </c:pt>
              </c:numCache>
            </c:numRef>
          </c:xVal>
          <c:yVal>
            <c:numRef>
              <c:f>'DAY 10 Trajectory'!$H$3</c:f>
              <c:numCache>
                <c:formatCode>General</c:formatCode>
                <c:ptCount val="1"/>
                <c:pt idx="0">
                  <c:v>1.1258980000000001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48-447E-BC14-15FCB9256865}"/>
            </c:ext>
          </c:extLst>
        </c:ser>
        <c:ser>
          <c:idx val="2"/>
          <c:order val="2"/>
          <c:tx>
            <c:strRef>
              <c:f>'DAY 10 Trajectory'!$F$4</c:f>
              <c:strCache>
                <c:ptCount val="1"/>
                <c:pt idx="0">
                  <c:v>EE2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5486220472440996E-2"/>
                  <c:y val="-3.9317220764071202E-2"/>
                </c:manualLayout>
              </c:layout>
              <c:tx>
                <c:rich>
                  <a:bodyPr/>
                  <a:lstStyle/>
                  <a:p>
                    <a:fld id="{A0F76BF4-A253-40E1-9EED-E56D61CCBC3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9348-447E-BC14-15FCB92568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10 Trajectory'!$J$4</c:f>
                <c:numCache>
                  <c:formatCode>General</c:formatCode>
                  <c:ptCount val="1"/>
                  <c:pt idx="0">
                    <c:v>27.864026222568764</c:v>
                  </c:pt>
                </c:numCache>
              </c:numRef>
            </c:plus>
            <c:minus>
              <c:numRef>
                <c:f>'DAY 10 Trajectory'!$J$4</c:f>
                <c:numCache>
                  <c:formatCode>General</c:formatCode>
                  <c:ptCount val="1"/>
                  <c:pt idx="0">
                    <c:v>27.864026222568764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10 Trajectory'!$K$4</c:f>
                <c:numCache>
                  <c:formatCode>General</c:formatCode>
                  <c:ptCount val="1"/>
                  <c:pt idx="0">
                    <c:v>8.0445211057762762</c:v>
                  </c:pt>
                </c:numCache>
              </c:numRef>
            </c:plus>
            <c:minus>
              <c:numRef>
                <c:f>'DAY 10 Trajectory'!$K$4</c:f>
                <c:numCache>
                  <c:formatCode>General</c:formatCode>
                  <c:ptCount val="1"/>
                  <c:pt idx="0">
                    <c:v>8.0445211057762762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10 Trajectory'!$G$4</c:f>
              <c:numCache>
                <c:formatCode>General</c:formatCode>
                <c:ptCount val="1"/>
                <c:pt idx="0">
                  <c:v>-45.599880000000006</c:v>
                </c:pt>
              </c:numCache>
            </c:numRef>
          </c:xVal>
          <c:yVal>
            <c:numRef>
              <c:f>'DAY 10 Trajectory'!$H$4</c:f>
              <c:numCache>
                <c:formatCode>General</c:formatCode>
                <c:ptCount val="1"/>
                <c:pt idx="0">
                  <c:v>-10.020261000000001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48-447E-BC14-15FCB9256865}"/>
            </c:ext>
          </c:extLst>
        </c:ser>
        <c:ser>
          <c:idx val="3"/>
          <c:order val="3"/>
          <c:tx>
            <c:strRef>
              <c:f>'DAY 10 Trajectory'!$F$5</c:f>
              <c:strCache>
                <c:ptCount val="1"/>
                <c:pt idx="0">
                  <c:v>Diphenhydramine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0.16327379082900073"/>
                  <c:y val="-0.136539442986293"/>
                </c:manualLayout>
              </c:layout>
              <c:tx>
                <c:rich>
                  <a:bodyPr/>
                  <a:lstStyle/>
                  <a:p>
                    <a:fld id="{646AFE42-9B0D-4AFE-BD33-9F20E55AF24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054968287526427"/>
                      <c:h val="0.1156018518518518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9348-447E-BC14-15FCB92568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10 Trajectory'!$J$5</c:f>
                <c:numCache>
                  <c:formatCode>General</c:formatCode>
                  <c:ptCount val="1"/>
                  <c:pt idx="0">
                    <c:v>20.671862514242637</c:v>
                  </c:pt>
                </c:numCache>
              </c:numRef>
            </c:plus>
            <c:minus>
              <c:numRef>
                <c:f>'DAY 10 Trajectory'!$J$5</c:f>
                <c:numCache>
                  <c:formatCode>General</c:formatCode>
                  <c:ptCount val="1"/>
                  <c:pt idx="0">
                    <c:v>20.671862514242637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10 Trajectory'!$K$5</c:f>
                <c:numCache>
                  <c:formatCode>General</c:formatCode>
                  <c:ptCount val="1"/>
                  <c:pt idx="0">
                    <c:v>8.1047871967089087</c:v>
                  </c:pt>
                </c:numCache>
              </c:numRef>
            </c:plus>
            <c:minus>
              <c:numRef>
                <c:f>'DAY 10 Trajectory'!$K$5</c:f>
                <c:numCache>
                  <c:formatCode>General</c:formatCode>
                  <c:ptCount val="1"/>
                  <c:pt idx="0">
                    <c:v>8.1047871967089087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10 Trajectory'!$G$5</c:f>
              <c:numCache>
                <c:formatCode>General</c:formatCode>
                <c:ptCount val="1"/>
                <c:pt idx="0">
                  <c:v>-27.375395000000001</c:v>
                </c:pt>
              </c:numCache>
            </c:numRef>
          </c:xVal>
          <c:yVal>
            <c:numRef>
              <c:f>'DAY 10 Trajectory'!$H$5</c:f>
              <c:numCache>
                <c:formatCode>General</c:formatCode>
                <c:ptCount val="1"/>
                <c:pt idx="0">
                  <c:v>-12.795188333333334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48-447E-BC14-15FCB9256865}"/>
            </c:ext>
          </c:extLst>
        </c:ser>
        <c:ser>
          <c:idx val="4"/>
          <c:order val="4"/>
          <c:tx>
            <c:strRef>
              <c:f>'DAY 10 Trajectory'!$F$6</c:f>
              <c:strCache>
                <c:ptCount val="1"/>
                <c:pt idx="0">
                  <c:v>DEET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4.1263998250218703E-2"/>
                  <c:y val="5.3275371828521399E-2"/>
                </c:manualLayout>
              </c:layout>
              <c:tx>
                <c:rich>
                  <a:bodyPr/>
                  <a:lstStyle/>
                  <a:p>
                    <a:fld id="{37D9C2E4-6AC8-4488-AF9D-ECF5EF57105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9348-447E-BC14-15FCB92568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10 Trajectory'!$J$6</c:f>
                <c:numCache>
                  <c:formatCode>General</c:formatCode>
                  <c:ptCount val="1"/>
                  <c:pt idx="0">
                    <c:v>14.382898319114959</c:v>
                  </c:pt>
                </c:numCache>
              </c:numRef>
            </c:plus>
            <c:minus>
              <c:numRef>
                <c:f>'DAY 10 Trajectory'!$J$6</c:f>
                <c:numCache>
                  <c:formatCode>General</c:formatCode>
                  <c:ptCount val="1"/>
                  <c:pt idx="0">
                    <c:v>14.382898319114959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10 Trajectory'!$K$6</c:f>
                <c:numCache>
                  <c:formatCode>General</c:formatCode>
                  <c:ptCount val="1"/>
                  <c:pt idx="0">
                    <c:v>6.0458361338197086</c:v>
                  </c:pt>
                </c:numCache>
              </c:numRef>
            </c:plus>
            <c:minus>
              <c:numRef>
                <c:f>'DAY 10 Trajectory'!$K$6</c:f>
                <c:numCache>
                  <c:formatCode>General</c:formatCode>
                  <c:ptCount val="1"/>
                  <c:pt idx="0">
                    <c:v>6.0458361338197086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10 Trajectory'!$G$6</c:f>
              <c:numCache>
                <c:formatCode>General</c:formatCode>
                <c:ptCount val="1"/>
                <c:pt idx="0">
                  <c:v>-32.041460000000001</c:v>
                </c:pt>
              </c:numCache>
            </c:numRef>
          </c:xVal>
          <c:yVal>
            <c:numRef>
              <c:f>'DAY 10 Trajectory'!$H$6</c:f>
              <c:numCache>
                <c:formatCode>General</c:formatCode>
                <c:ptCount val="1"/>
                <c:pt idx="0">
                  <c:v>-37.649979999999999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48-447E-BC14-15FCB9256865}"/>
            </c:ext>
          </c:extLst>
        </c:ser>
        <c:ser>
          <c:idx val="5"/>
          <c:order val="5"/>
          <c:tx>
            <c:strRef>
              <c:f>'DAY 10 Trajectory'!$F$7</c:f>
              <c:strCache>
                <c:ptCount val="1"/>
                <c:pt idx="0">
                  <c:v>Fluoxetine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29792213473318E-2"/>
                  <c:y val="3.0127223680373301E-2"/>
                </c:manualLayout>
              </c:layout>
              <c:tx>
                <c:rich>
                  <a:bodyPr/>
                  <a:lstStyle/>
                  <a:p>
                    <a:fld id="{2C1D3FFF-DA1B-42B3-95BF-30E7E6830A8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9348-447E-BC14-15FCB92568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10 Trajectory'!$J$7</c:f>
                <c:numCache>
                  <c:formatCode>General</c:formatCode>
                  <c:ptCount val="1"/>
                  <c:pt idx="0">
                    <c:v>13.581723646749198</c:v>
                  </c:pt>
                </c:numCache>
              </c:numRef>
            </c:plus>
            <c:minus>
              <c:numRef>
                <c:f>'DAY 10 Trajectory'!$J$7</c:f>
                <c:numCache>
                  <c:formatCode>General</c:formatCode>
                  <c:ptCount val="1"/>
                  <c:pt idx="0">
                    <c:v>13.581723646749198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10 Trajectory'!$K$7</c:f>
                <c:numCache>
                  <c:formatCode>General</c:formatCode>
                  <c:ptCount val="1"/>
                  <c:pt idx="0">
                    <c:v>4.0130350063884981</c:v>
                  </c:pt>
                </c:numCache>
              </c:numRef>
            </c:plus>
            <c:minus>
              <c:numRef>
                <c:f>'DAY 10 Trajectory'!$K$7</c:f>
                <c:numCache>
                  <c:formatCode>General</c:formatCode>
                  <c:ptCount val="1"/>
                  <c:pt idx="0">
                    <c:v>4.0130350063884981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10 Trajectory'!$G$7</c:f>
              <c:numCache>
                <c:formatCode>General</c:formatCode>
                <c:ptCount val="1"/>
                <c:pt idx="0">
                  <c:v>68.744550000000004</c:v>
                </c:pt>
              </c:numCache>
            </c:numRef>
          </c:xVal>
          <c:yVal>
            <c:numRef>
              <c:f>'DAY 10 Trajectory'!$H$7</c:f>
              <c:numCache>
                <c:formatCode>General</c:formatCode>
                <c:ptCount val="1"/>
                <c:pt idx="0">
                  <c:v>-32.610975000000003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348-447E-BC14-15FCB925686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-1000573376"/>
        <c:axId val="-1000570896"/>
      </c:scatterChart>
      <c:valAx>
        <c:axId val="-1000573376"/>
        <c:scaling>
          <c:orientation val="minMax"/>
          <c:max val="150"/>
          <c:min val="-150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570896"/>
        <c:crosses val="autoZero"/>
        <c:crossBetween val="midCat"/>
      </c:valAx>
      <c:valAx>
        <c:axId val="-1000570896"/>
        <c:scaling>
          <c:orientation val="minMax"/>
          <c:max val="100"/>
          <c:min val="-10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5733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Day 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'Day 18 Trajectory'!$F$2</c:f>
              <c:strCache>
                <c:ptCount val="1"/>
                <c:pt idx="0">
                  <c:v>Control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8111111111111103E-2"/>
                  <c:y val="-9.4872776319626706E-2"/>
                </c:manualLayout>
              </c:layout>
              <c:tx>
                <c:rich>
                  <a:bodyPr/>
                  <a:lstStyle/>
                  <a:p>
                    <a:fld id="{6C656459-8F58-4014-AA00-61E45E5714A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935C-4600-9EA3-8B92A34A90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18 Trajectory'!$J$2</c:f>
                <c:numCache>
                  <c:formatCode>General</c:formatCode>
                  <c:ptCount val="1"/>
                  <c:pt idx="0">
                    <c:v>30.889198102223254</c:v>
                  </c:pt>
                </c:numCache>
              </c:numRef>
            </c:plus>
            <c:minus>
              <c:numRef>
                <c:f>'Day 18 Trajectory'!$J$2</c:f>
                <c:numCache>
                  <c:formatCode>General</c:formatCode>
                  <c:ptCount val="1"/>
                  <c:pt idx="0">
                    <c:v>30.889198102223254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18 Trajectory'!$K$2</c:f>
                <c:numCache>
                  <c:formatCode>General</c:formatCode>
                  <c:ptCount val="1"/>
                  <c:pt idx="0">
                    <c:v>12.195892609071302</c:v>
                  </c:pt>
                </c:numCache>
              </c:numRef>
            </c:plus>
            <c:minus>
              <c:numRef>
                <c:f>'Day 18 Trajectory'!$K$2</c:f>
                <c:numCache>
                  <c:formatCode>General</c:formatCode>
                  <c:ptCount val="1"/>
                  <c:pt idx="0">
                    <c:v>12.195892609071302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18 Trajectory'!$G$2</c:f>
              <c:numCache>
                <c:formatCode>General</c:formatCode>
                <c:ptCount val="1"/>
                <c:pt idx="0">
                  <c:v>8.8758124999999986</c:v>
                </c:pt>
              </c:numCache>
            </c:numRef>
          </c:xVal>
          <c:yVal>
            <c:numRef>
              <c:f>'Day 18 Trajectory'!$H$2</c:f>
              <c:numCache>
                <c:formatCode>General</c:formatCode>
                <c:ptCount val="1"/>
                <c:pt idx="0">
                  <c:v>4.5599249999999998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5C-4600-9EA3-8B92A34A9016}"/>
            </c:ext>
          </c:extLst>
        </c:ser>
        <c:ser>
          <c:idx val="1"/>
          <c:order val="1"/>
          <c:tx>
            <c:strRef>
              <c:f>'Day 18 Trajectory'!$F$3</c:f>
              <c:strCache>
                <c:ptCount val="1"/>
                <c:pt idx="0">
                  <c:v>Mixture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3681102362204701E-3"/>
                  <c:y val="-3.9317220764071202E-2"/>
                </c:manualLayout>
              </c:layout>
              <c:tx>
                <c:rich>
                  <a:bodyPr/>
                  <a:lstStyle/>
                  <a:p>
                    <a:fld id="{DD807926-A4CE-482E-8052-580B7BA8593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935C-4600-9EA3-8B92A34A90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18 Trajectory'!$J$3</c:f>
                <c:numCache>
                  <c:formatCode>General</c:formatCode>
                  <c:ptCount val="1"/>
                  <c:pt idx="0">
                    <c:v>30.250830091898628</c:v>
                  </c:pt>
                </c:numCache>
              </c:numRef>
            </c:plus>
            <c:minus>
              <c:numRef>
                <c:f>'Day 18 Trajectory'!$J$3</c:f>
                <c:numCache>
                  <c:formatCode>General</c:formatCode>
                  <c:ptCount val="1"/>
                  <c:pt idx="0">
                    <c:v>30.250830091898628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18 Trajectory'!$K$3</c:f>
                <c:numCache>
                  <c:formatCode>General</c:formatCode>
                  <c:ptCount val="1"/>
                  <c:pt idx="0">
                    <c:v>5.6539953920215495</c:v>
                  </c:pt>
                </c:numCache>
              </c:numRef>
            </c:plus>
            <c:minus>
              <c:numRef>
                <c:f>'Day 18 Trajectory'!$K$3</c:f>
                <c:numCache>
                  <c:formatCode>General</c:formatCode>
                  <c:ptCount val="1"/>
                  <c:pt idx="0">
                    <c:v>5.6539953920215495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18 Trajectory'!$G$3</c:f>
              <c:numCache>
                <c:formatCode>General</c:formatCode>
                <c:ptCount val="1"/>
                <c:pt idx="0">
                  <c:v>39.319172000000002</c:v>
                </c:pt>
              </c:numCache>
            </c:numRef>
          </c:xVal>
          <c:yVal>
            <c:numRef>
              <c:f>'Day 18 Trajectory'!$H$3</c:f>
              <c:numCache>
                <c:formatCode>General</c:formatCode>
                <c:ptCount val="1"/>
                <c:pt idx="0">
                  <c:v>40.779639999999993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5C-4600-9EA3-8B92A34A9016}"/>
            </c:ext>
          </c:extLst>
        </c:ser>
        <c:ser>
          <c:idx val="2"/>
          <c:order val="2"/>
          <c:tx>
            <c:strRef>
              <c:f>'Day 18 Trajectory'!$F$4</c:f>
              <c:strCache>
                <c:ptCount val="1"/>
                <c:pt idx="0">
                  <c:v>EE2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9930664916885404E-2"/>
                  <c:y val="3.0127223680373301E-2"/>
                </c:manualLayout>
              </c:layout>
              <c:tx>
                <c:rich>
                  <a:bodyPr/>
                  <a:lstStyle/>
                  <a:p>
                    <a:fld id="{D8C985C9-B776-430F-9885-F2A2680FD6D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935C-4600-9EA3-8B92A34A90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18 Trajectory'!$J$4</c:f>
                <c:numCache>
                  <c:formatCode>General</c:formatCode>
                  <c:ptCount val="1"/>
                  <c:pt idx="0">
                    <c:v>28.442319303319842</c:v>
                  </c:pt>
                </c:numCache>
              </c:numRef>
            </c:plus>
            <c:minus>
              <c:numRef>
                <c:f>'Day 18 Trajectory'!$J$4</c:f>
                <c:numCache>
                  <c:formatCode>General</c:formatCode>
                  <c:ptCount val="1"/>
                  <c:pt idx="0">
                    <c:v>28.442319303319842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18 Trajectory'!$K$4</c:f>
                <c:numCache>
                  <c:formatCode>General</c:formatCode>
                  <c:ptCount val="1"/>
                  <c:pt idx="0">
                    <c:v>10.81144154214121</c:v>
                  </c:pt>
                </c:numCache>
              </c:numRef>
            </c:plus>
            <c:minus>
              <c:numRef>
                <c:f>'Day 18 Trajectory'!$K$4</c:f>
                <c:numCache>
                  <c:formatCode>General</c:formatCode>
                  <c:ptCount val="1"/>
                  <c:pt idx="0">
                    <c:v>10.81144154214121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18 Trajectory'!$G$4</c:f>
              <c:numCache>
                <c:formatCode>General</c:formatCode>
                <c:ptCount val="1"/>
                <c:pt idx="0">
                  <c:v>34.038499999999999</c:v>
                </c:pt>
              </c:numCache>
            </c:numRef>
          </c:xVal>
          <c:yVal>
            <c:numRef>
              <c:f>'Day 18 Trajectory'!$H$4</c:f>
              <c:numCache>
                <c:formatCode>General</c:formatCode>
                <c:ptCount val="1"/>
                <c:pt idx="0">
                  <c:v>-8.382578333333333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35C-4600-9EA3-8B92A34A9016}"/>
            </c:ext>
          </c:extLst>
        </c:ser>
        <c:ser>
          <c:idx val="3"/>
          <c:order val="3"/>
          <c:tx>
            <c:strRef>
              <c:f>'Day 18 Trajectory'!$F$5</c:f>
              <c:strCache>
                <c:ptCount val="1"/>
                <c:pt idx="0">
                  <c:v>Diphenhydramine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1.599040004102642E-2"/>
                  <c:y val="-3.0057961504811801E-2"/>
                </c:manualLayout>
              </c:layout>
              <c:tx>
                <c:rich>
                  <a:bodyPr/>
                  <a:lstStyle/>
                  <a:p>
                    <a:fld id="{4F42BA94-BF2C-4035-A643-136A17B0D1A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438507753212714"/>
                      <c:h val="0.1156018518518518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935C-4600-9EA3-8B92A34A90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18 Trajectory'!$J$5</c:f>
                <c:numCache>
                  <c:formatCode>General</c:formatCode>
                  <c:ptCount val="1"/>
                  <c:pt idx="0">
                    <c:v>18.460123594311877</c:v>
                  </c:pt>
                </c:numCache>
              </c:numRef>
            </c:plus>
            <c:minus>
              <c:numRef>
                <c:f>'Day 18 Trajectory'!$J$5</c:f>
                <c:numCache>
                  <c:formatCode>General</c:formatCode>
                  <c:ptCount val="1"/>
                  <c:pt idx="0">
                    <c:v>18.460123594311877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18 Trajectory'!$K$5</c:f>
                <c:numCache>
                  <c:formatCode>General</c:formatCode>
                  <c:ptCount val="1"/>
                  <c:pt idx="0">
                    <c:v>5.0212189229309656</c:v>
                  </c:pt>
                </c:numCache>
              </c:numRef>
            </c:plus>
            <c:minus>
              <c:numRef>
                <c:f>'Day 18 Trajectory'!$K$5</c:f>
                <c:numCache>
                  <c:formatCode>General</c:formatCode>
                  <c:ptCount val="1"/>
                  <c:pt idx="0">
                    <c:v>5.0212189229309656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18 Trajectory'!$G$5</c:f>
              <c:numCache>
                <c:formatCode>General</c:formatCode>
                <c:ptCount val="1"/>
                <c:pt idx="0">
                  <c:v>-13.601954999999998</c:v>
                </c:pt>
              </c:numCache>
            </c:numRef>
          </c:xVal>
          <c:yVal>
            <c:numRef>
              <c:f>'Day 18 Trajectory'!$H$5</c:f>
              <c:numCache>
                <c:formatCode>General</c:formatCode>
                <c:ptCount val="1"/>
                <c:pt idx="0">
                  <c:v>-70.226900000000001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5C-4600-9EA3-8B92A34A9016}"/>
            </c:ext>
          </c:extLst>
        </c:ser>
        <c:ser>
          <c:idx val="4"/>
          <c:order val="4"/>
          <c:tx>
            <c:strRef>
              <c:f>'Day 18 Trajectory'!$F$6</c:f>
              <c:strCache>
                <c:ptCount val="1"/>
                <c:pt idx="0">
                  <c:v>DEET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5708442694663198E-2"/>
                  <c:y val="3.4756853310002903E-2"/>
                </c:manualLayout>
              </c:layout>
              <c:tx>
                <c:rich>
                  <a:bodyPr/>
                  <a:lstStyle/>
                  <a:p>
                    <a:fld id="{1A343825-D646-4390-9FCC-362903DB587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935C-4600-9EA3-8B92A34A90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18 Trajectory'!$J$6</c:f>
                <c:numCache>
                  <c:formatCode>General</c:formatCode>
                  <c:ptCount val="1"/>
                  <c:pt idx="0">
                    <c:v>46.872512209979391</c:v>
                  </c:pt>
                </c:numCache>
              </c:numRef>
            </c:plus>
            <c:minus>
              <c:numRef>
                <c:f>'Day 18 Trajectory'!$J$6</c:f>
                <c:numCache>
                  <c:formatCode>General</c:formatCode>
                  <c:ptCount val="1"/>
                  <c:pt idx="0">
                    <c:v>46.872512209979391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18 Trajectory'!$K$6</c:f>
                <c:numCache>
                  <c:formatCode>General</c:formatCode>
                  <c:ptCount val="1"/>
                  <c:pt idx="0">
                    <c:v>17.794632995552814</c:v>
                  </c:pt>
                </c:numCache>
              </c:numRef>
            </c:plus>
            <c:minus>
              <c:numRef>
                <c:f>'Day 18 Trajectory'!$K$6</c:f>
                <c:numCache>
                  <c:formatCode>General</c:formatCode>
                  <c:ptCount val="1"/>
                  <c:pt idx="0">
                    <c:v>17.794632995552814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18 Trajectory'!$G$6</c:f>
              <c:numCache>
                <c:formatCode>General</c:formatCode>
                <c:ptCount val="1"/>
                <c:pt idx="0">
                  <c:v>-84.415833333333339</c:v>
                </c:pt>
              </c:numCache>
            </c:numRef>
          </c:xVal>
          <c:yVal>
            <c:numRef>
              <c:f>'Day 18 Trajectory'!$H$6</c:f>
              <c:numCache>
                <c:formatCode>General</c:formatCode>
                <c:ptCount val="1"/>
                <c:pt idx="0">
                  <c:v>27.115931666666668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35C-4600-9EA3-8B92A34A9016}"/>
            </c:ext>
          </c:extLst>
        </c:ser>
        <c:ser>
          <c:idx val="5"/>
          <c:order val="5"/>
          <c:tx>
            <c:strRef>
              <c:f>'Day 18 Trajectory'!$F$7</c:f>
              <c:strCache>
                <c:ptCount val="1"/>
                <c:pt idx="0">
                  <c:v>Fluoxetine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4236657917761302E-3"/>
                  <c:y val="-3.0057961504811902E-2"/>
                </c:manualLayout>
              </c:layout>
              <c:tx>
                <c:rich>
                  <a:bodyPr/>
                  <a:lstStyle/>
                  <a:p>
                    <a:fld id="{649A7126-5540-43D0-AD4A-ED053DBBC54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935C-4600-9EA3-8B92A34A90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'Day 18 Trajectory'!$J$7</c:f>
                <c:numCache>
                  <c:formatCode>General</c:formatCode>
                  <c:ptCount val="1"/>
                  <c:pt idx="0">
                    <c:v>35.560723799340757</c:v>
                  </c:pt>
                </c:numCache>
              </c:numRef>
            </c:plus>
            <c:minus>
              <c:numRef>
                <c:f>'Day 18 Trajectory'!$J$7</c:f>
                <c:numCache>
                  <c:formatCode>General</c:formatCode>
                  <c:ptCount val="1"/>
                  <c:pt idx="0">
                    <c:v>35.560723799340757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'Day 18 Trajectory'!$K$7</c:f>
                <c:numCache>
                  <c:formatCode>General</c:formatCode>
                  <c:ptCount val="1"/>
                  <c:pt idx="0">
                    <c:v>15.981760891926143</c:v>
                  </c:pt>
                </c:numCache>
              </c:numRef>
            </c:plus>
            <c:minus>
              <c:numRef>
                <c:f>'Day 18 Trajectory'!$K$7</c:f>
                <c:numCache>
                  <c:formatCode>General</c:formatCode>
                  <c:ptCount val="1"/>
                  <c:pt idx="0">
                    <c:v>15.981760891926143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'Day 18 Trajectory'!$G$7</c:f>
              <c:numCache>
                <c:formatCode>General</c:formatCode>
                <c:ptCount val="1"/>
                <c:pt idx="0">
                  <c:v>23.254659999999998</c:v>
                </c:pt>
              </c:numCache>
            </c:numRef>
          </c:xVal>
          <c:yVal>
            <c:numRef>
              <c:f>'Day 18 Trajectory'!$H$7</c:f>
              <c:numCache>
                <c:formatCode>General</c:formatCode>
                <c:ptCount val="1"/>
                <c:pt idx="0">
                  <c:v>13.710749999999999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35C-4600-9EA3-8B92A34A901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-1000496624"/>
        <c:axId val="-1000494144"/>
      </c:scatterChart>
      <c:valAx>
        <c:axId val="-1000496624"/>
        <c:scaling>
          <c:orientation val="minMax"/>
          <c:max val="150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494144"/>
        <c:crosses val="autoZero"/>
        <c:crossBetween val="midCat"/>
      </c:valAx>
      <c:valAx>
        <c:axId val="-1000494144"/>
        <c:scaling>
          <c:orientation val="minMax"/>
          <c:max val="10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496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Fluoxetine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Fluoxetine!$F$2</c:f>
              <c:strCache>
                <c:ptCount val="1"/>
                <c:pt idx="0">
                  <c:v>Day 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9238004878833101E-3"/>
                  <c:y val="3.1051660893295901E-2"/>
                </c:manualLayout>
              </c:layout>
              <c:tx>
                <c:rich>
                  <a:bodyPr/>
                  <a:lstStyle/>
                  <a:p>
                    <a:fld id="{3FF9C8AD-67E7-49F1-8824-FC2FEDE619E8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BED3-4B2E-9EE2-5A60927359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Fluoxetine!$M$2</c:f>
                <c:numCache>
                  <c:formatCode>General</c:formatCode>
                  <c:ptCount val="1"/>
                  <c:pt idx="0">
                    <c:v>12.893896759849859</c:v>
                  </c:pt>
                </c:numCache>
              </c:numRef>
            </c:plus>
            <c:minus>
              <c:numRef>
                <c:f>Fluoxetine!$M$2</c:f>
                <c:numCache>
                  <c:formatCode>General</c:formatCode>
                  <c:ptCount val="1"/>
                  <c:pt idx="0">
                    <c:v>12.893896759849859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Fluoxetine!$N$2</c:f>
                <c:numCache>
                  <c:formatCode>General</c:formatCode>
                  <c:ptCount val="1"/>
                  <c:pt idx="0">
                    <c:v>7.2805789389763946</c:v>
                  </c:pt>
                </c:numCache>
              </c:numRef>
            </c:plus>
            <c:minus>
              <c:numRef>
                <c:f>Fluoxetine!$N$2</c:f>
                <c:numCache>
                  <c:formatCode>General</c:formatCode>
                  <c:ptCount val="1"/>
                  <c:pt idx="0">
                    <c:v>7.2805789389763946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Fluoxetine!$G$2</c:f>
              <c:numCache>
                <c:formatCode>General</c:formatCode>
                <c:ptCount val="1"/>
                <c:pt idx="0">
                  <c:v>37.727916666666665</c:v>
                </c:pt>
              </c:numCache>
            </c:numRef>
          </c:xVal>
          <c:yVal>
            <c:numRef>
              <c:f>Fluoxetine!$H$2</c:f>
              <c:numCache>
                <c:formatCode>General</c:formatCode>
                <c:ptCount val="1"/>
                <c:pt idx="0">
                  <c:v>-66.137133333333324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D3-4B2E-9EE2-5A6092735927}"/>
            </c:ext>
          </c:extLst>
        </c:ser>
        <c:ser>
          <c:idx val="1"/>
          <c:order val="1"/>
          <c:tx>
            <c:strRef>
              <c:f>Fluoxetine!$F$3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7.6598472833950999E-3"/>
                  <c:y val="-3.56120567038022E-2"/>
                </c:manualLayout>
              </c:layout>
              <c:tx>
                <c:rich>
                  <a:bodyPr/>
                  <a:lstStyle/>
                  <a:p>
                    <a:fld id="{5DAD3A29-4B88-4077-99C6-D1B3A1E0F10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BED3-4B2E-9EE2-5A60927359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Fluoxetine!$M$3</c:f>
                <c:numCache>
                  <c:formatCode>General</c:formatCode>
                  <c:ptCount val="1"/>
                  <c:pt idx="0">
                    <c:v>16.141193435898931</c:v>
                  </c:pt>
                </c:numCache>
              </c:numRef>
            </c:plus>
            <c:minus>
              <c:numRef>
                <c:f>Fluoxetine!$M$3</c:f>
                <c:numCache>
                  <c:formatCode>General</c:formatCode>
                  <c:ptCount val="1"/>
                  <c:pt idx="0">
                    <c:v>16.141193435898931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Fluoxetine!$N$3</c:f>
                <c:numCache>
                  <c:formatCode>General</c:formatCode>
                  <c:ptCount val="1"/>
                  <c:pt idx="0">
                    <c:v>10.482797914059063</c:v>
                  </c:pt>
                </c:numCache>
              </c:numRef>
            </c:plus>
            <c:minus>
              <c:numRef>
                <c:f>Fluoxetine!$N$3</c:f>
                <c:numCache>
                  <c:formatCode>General</c:formatCode>
                  <c:ptCount val="1"/>
                  <c:pt idx="0">
                    <c:v>10.482797914059063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Fluoxetine!$G$3</c:f>
              <c:numCache>
                <c:formatCode>General</c:formatCode>
                <c:ptCount val="1"/>
                <c:pt idx="0">
                  <c:v>9.8536166666666656</c:v>
                </c:pt>
              </c:numCache>
            </c:numRef>
          </c:xVal>
          <c:yVal>
            <c:numRef>
              <c:f>Fluoxetine!$H$3</c:f>
              <c:numCache>
                <c:formatCode>General</c:formatCode>
                <c:ptCount val="1"/>
                <c:pt idx="0">
                  <c:v>64.44265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ED3-4B2E-9EE2-5A6092735927}"/>
            </c:ext>
          </c:extLst>
        </c:ser>
        <c:ser>
          <c:idx val="2"/>
          <c:order val="2"/>
          <c:tx>
            <c:strRef>
              <c:f>Fluoxetine!$F$4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2076024842747899E-2"/>
                  <c:y val="3.24437351554046E-2"/>
                </c:manualLayout>
              </c:layout>
              <c:tx>
                <c:rich>
                  <a:bodyPr/>
                  <a:lstStyle/>
                  <a:p>
                    <a:fld id="{A3406576-302D-48EE-86F5-17EB1CF7F207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BED3-4B2E-9EE2-5A60927359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Fluoxetine!$M$4</c:f>
                <c:numCache>
                  <c:formatCode>General</c:formatCode>
                  <c:ptCount val="1"/>
                  <c:pt idx="0">
                    <c:v>20.4749123343341</c:v>
                  </c:pt>
                </c:numCache>
              </c:numRef>
            </c:plus>
            <c:minus>
              <c:numRef>
                <c:f>Fluoxetine!$M$4</c:f>
                <c:numCache>
                  <c:formatCode>General</c:formatCode>
                  <c:ptCount val="1"/>
                  <c:pt idx="0">
                    <c:v>20.4749123343341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Fluoxetine!$N$4</c:f>
                <c:numCache>
                  <c:formatCode>General</c:formatCode>
                  <c:ptCount val="1"/>
                  <c:pt idx="0">
                    <c:v>6.2995302977497181</c:v>
                  </c:pt>
                </c:numCache>
              </c:numRef>
            </c:plus>
            <c:minus>
              <c:numRef>
                <c:f>Fluoxetine!$N$4</c:f>
                <c:numCache>
                  <c:formatCode>General</c:formatCode>
                  <c:ptCount val="1"/>
                  <c:pt idx="0">
                    <c:v>6.2995302977497181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Fluoxetine!$G$4</c:f>
              <c:numCache>
                <c:formatCode>General</c:formatCode>
                <c:ptCount val="1"/>
                <c:pt idx="0">
                  <c:v>-95.519533333333342</c:v>
                </c:pt>
              </c:numCache>
            </c:numRef>
          </c:xVal>
          <c:yVal>
            <c:numRef>
              <c:f>Fluoxetine!$H$4</c:f>
              <c:numCache>
                <c:formatCode>General</c:formatCode>
                <c:ptCount val="1"/>
                <c:pt idx="0">
                  <c:v>-12.623553333333334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ED3-4B2E-9EE2-5A6092735927}"/>
            </c:ext>
          </c:extLst>
        </c:ser>
        <c:ser>
          <c:idx val="3"/>
          <c:order val="3"/>
          <c:tx>
            <c:strRef>
              <c:f>Fluoxetine!$F$5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1978904703965206E-2"/>
                  <c:y val="-2.6985007384016501E-2"/>
                </c:manualLayout>
              </c:layout>
              <c:tx>
                <c:rich>
                  <a:bodyPr/>
                  <a:lstStyle/>
                  <a:p>
                    <a:fld id="{752B7B28-067F-4AB4-84BC-692C550E879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BED3-4B2E-9EE2-5A60927359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Fluoxetine!$M$5</c:f>
                <c:numCache>
                  <c:formatCode>General</c:formatCode>
                  <c:ptCount val="1"/>
                  <c:pt idx="0">
                    <c:v>13.748770076919607</c:v>
                  </c:pt>
                </c:numCache>
              </c:numRef>
            </c:plus>
            <c:minus>
              <c:numRef>
                <c:f>Fluoxetine!$M$5</c:f>
                <c:numCache>
                  <c:formatCode>General</c:formatCode>
                  <c:ptCount val="1"/>
                  <c:pt idx="0">
                    <c:v>13.748770076919607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Fluoxetine!$N$5</c:f>
                <c:numCache>
                  <c:formatCode>General</c:formatCode>
                  <c:ptCount val="1"/>
                  <c:pt idx="0">
                    <c:v>10.193368617168714</c:v>
                  </c:pt>
                </c:numCache>
              </c:numRef>
            </c:plus>
            <c:minus>
              <c:numRef>
                <c:f>Fluoxetine!$N$5</c:f>
                <c:numCache>
                  <c:formatCode>General</c:formatCode>
                  <c:ptCount val="1"/>
                  <c:pt idx="0">
                    <c:v>10.193368617168714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Fluoxetine!$G$5</c:f>
              <c:numCache>
                <c:formatCode>General</c:formatCode>
                <c:ptCount val="1"/>
                <c:pt idx="0">
                  <c:v>24.209540000000001</c:v>
                </c:pt>
              </c:numCache>
            </c:numRef>
          </c:xVal>
          <c:yVal>
            <c:numRef>
              <c:f>Fluoxetine!$H$5</c:f>
              <c:numCache>
                <c:formatCode>General</c:formatCode>
                <c:ptCount val="1"/>
                <c:pt idx="0">
                  <c:v>-1.7108939999999997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ED3-4B2E-9EE2-5A6092735927}"/>
            </c:ext>
          </c:extLst>
        </c:ser>
        <c:ser>
          <c:idx val="4"/>
          <c:order val="4"/>
          <c:tx>
            <c:strRef>
              <c:f>Fluoxetine!$F$6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12153613770298E-2"/>
                  <c:y val="3.5373182068749599E-2"/>
                </c:manualLayout>
              </c:layout>
              <c:tx>
                <c:rich>
                  <a:bodyPr/>
                  <a:lstStyle/>
                  <a:p>
                    <a:fld id="{C44BE941-D0F3-4FFC-8FEC-1155308D729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BED3-4B2E-9EE2-5A609273592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Fluoxetine!$M$6</c:f>
                <c:numCache>
                  <c:formatCode>General</c:formatCode>
                  <c:ptCount val="1"/>
                  <c:pt idx="0">
                    <c:v>9.7613059373903983</c:v>
                  </c:pt>
                </c:numCache>
              </c:numRef>
            </c:plus>
            <c:minus>
              <c:numRef>
                <c:f>Fluoxetine!$M$6</c:f>
                <c:numCache>
                  <c:formatCode>General</c:formatCode>
                  <c:ptCount val="1"/>
                  <c:pt idx="0">
                    <c:v>9.7613059373903983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Fluoxetine!$N$6</c:f>
                <c:numCache>
                  <c:formatCode>General</c:formatCode>
                  <c:ptCount val="1"/>
                  <c:pt idx="0">
                    <c:v>8.6111442926690493</c:v>
                  </c:pt>
                </c:numCache>
              </c:numRef>
            </c:plus>
            <c:minus>
              <c:numRef>
                <c:f>Fluoxetine!$N$6</c:f>
                <c:numCache>
                  <c:formatCode>General</c:formatCode>
                  <c:ptCount val="1"/>
                  <c:pt idx="0">
                    <c:v>8.6111442926690493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Fluoxetine!$G$6</c:f>
              <c:numCache>
                <c:formatCode>General</c:formatCode>
                <c:ptCount val="1"/>
                <c:pt idx="0">
                  <c:v>41.645350000000001</c:v>
                </c:pt>
              </c:numCache>
            </c:numRef>
          </c:xVal>
          <c:yVal>
            <c:numRef>
              <c:f>Fluoxetine!$H$6</c:f>
              <c:numCache>
                <c:formatCode>General</c:formatCode>
                <c:ptCount val="1"/>
                <c:pt idx="0">
                  <c:v>23.615675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ED3-4B2E-9EE2-5A609273592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-1000447328"/>
        <c:axId val="-1000444576"/>
      </c:scatterChart>
      <c:valAx>
        <c:axId val="-1000447328"/>
        <c:scaling>
          <c:orientation val="minMax"/>
          <c:max val="150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444576"/>
        <c:crosses val="autoZero"/>
        <c:crossBetween val="midCat"/>
      </c:valAx>
      <c:valAx>
        <c:axId val="-1000444576"/>
        <c:scaling>
          <c:orientation val="minMax"/>
          <c:max val="150"/>
          <c:min val="-15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447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Diphenhydramine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20"/>
          <c:order val="0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C1-1F24-4251-97F9-23EC95A83D92}"/>
              </c:ext>
            </c:extLst>
          </c:dPt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0-1F24-4251-97F9-23EC95A83D92}"/>
            </c:ext>
          </c:extLst>
        </c:ser>
        <c:ser>
          <c:idx val="21"/>
          <c:order val="1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2-1F24-4251-97F9-23EC95A83D92}"/>
            </c:ext>
          </c:extLst>
        </c:ser>
        <c:ser>
          <c:idx val="22"/>
          <c:order val="2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3-1F24-4251-97F9-23EC95A83D92}"/>
            </c:ext>
          </c:extLst>
        </c:ser>
        <c:ser>
          <c:idx val="23"/>
          <c:order val="3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4-1F24-4251-97F9-23EC95A83D92}"/>
            </c:ext>
          </c:extLst>
        </c:ser>
        <c:ser>
          <c:idx val="24"/>
          <c:order val="4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5-1F24-4251-97F9-23EC95A83D92}"/>
            </c:ext>
          </c:extLst>
        </c:ser>
        <c:ser>
          <c:idx val="25"/>
          <c:order val="5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C7-1F24-4251-97F9-23EC95A83D92}"/>
              </c:ext>
            </c:extLst>
          </c:dPt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6-1F24-4251-97F9-23EC95A83D92}"/>
            </c:ext>
          </c:extLst>
        </c:ser>
        <c:ser>
          <c:idx val="26"/>
          <c:order val="6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8-1F24-4251-97F9-23EC95A83D92}"/>
            </c:ext>
          </c:extLst>
        </c:ser>
        <c:ser>
          <c:idx val="27"/>
          <c:order val="7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9-1F24-4251-97F9-23EC95A83D92}"/>
            </c:ext>
          </c:extLst>
        </c:ser>
        <c:ser>
          <c:idx val="28"/>
          <c:order val="8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A-1F24-4251-97F9-23EC95A83D92}"/>
            </c:ext>
          </c:extLst>
        </c:ser>
        <c:ser>
          <c:idx val="29"/>
          <c:order val="9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B-1F24-4251-97F9-23EC95A83D92}"/>
            </c:ext>
          </c:extLst>
        </c:ser>
        <c:ser>
          <c:idx val="30"/>
          <c:order val="10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CD-1F24-4251-97F9-23EC95A83D92}"/>
              </c:ext>
            </c:extLst>
          </c:dPt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C-1F24-4251-97F9-23EC95A83D92}"/>
            </c:ext>
          </c:extLst>
        </c:ser>
        <c:ser>
          <c:idx val="31"/>
          <c:order val="11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E-1F24-4251-97F9-23EC95A83D92}"/>
            </c:ext>
          </c:extLst>
        </c:ser>
        <c:ser>
          <c:idx val="32"/>
          <c:order val="12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CF-1F24-4251-97F9-23EC95A83D92}"/>
            </c:ext>
          </c:extLst>
        </c:ser>
        <c:ser>
          <c:idx val="33"/>
          <c:order val="13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0-1F24-4251-97F9-23EC95A83D92}"/>
            </c:ext>
          </c:extLst>
        </c:ser>
        <c:ser>
          <c:idx val="34"/>
          <c:order val="14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1-1F24-4251-97F9-23EC95A83D92}"/>
            </c:ext>
          </c:extLst>
        </c:ser>
        <c:ser>
          <c:idx val="35"/>
          <c:order val="15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D3-1F24-4251-97F9-23EC95A83D92}"/>
              </c:ext>
            </c:extLst>
          </c:dPt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2-1F24-4251-97F9-23EC95A83D92}"/>
            </c:ext>
          </c:extLst>
        </c:ser>
        <c:ser>
          <c:idx val="36"/>
          <c:order val="16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4-1F24-4251-97F9-23EC95A83D92}"/>
            </c:ext>
          </c:extLst>
        </c:ser>
        <c:ser>
          <c:idx val="37"/>
          <c:order val="17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5-1F24-4251-97F9-23EC95A83D92}"/>
            </c:ext>
          </c:extLst>
        </c:ser>
        <c:ser>
          <c:idx val="38"/>
          <c:order val="18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6-1F24-4251-97F9-23EC95A83D92}"/>
            </c:ext>
          </c:extLst>
        </c:ser>
        <c:ser>
          <c:idx val="39"/>
          <c:order val="19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7-1F24-4251-97F9-23EC95A83D92}"/>
            </c:ext>
          </c:extLst>
        </c:ser>
        <c:ser>
          <c:idx val="40"/>
          <c:order val="20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D9-1F24-4251-97F9-23EC95A83D92}"/>
              </c:ext>
            </c:extLst>
          </c:dPt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8-1F24-4251-97F9-23EC95A83D92}"/>
            </c:ext>
          </c:extLst>
        </c:ser>
        <c:ser>
          <c:idx val="41"/>
          <c:order val="21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A-1F24-4251-97F9-23EC95A83D92}"/>
            </c:ext>
          </c:extLst>
        </c:ser>
        <c:ser>
          <c:idx val="42"/>
          <c:order val="22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B-1F24-4251-97F9-23EC95A83D92}"/>
            </c:ext>
          </c:extLst>
        </c:ser>
        <c:ser>
          <c:idx val="43"/>
          <c:order val="23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C-1F24-4251-97F9-23EC95A83D92}"/>
            </c:ext>
          </c:extLst>
        </c:ser>
        <c:ser>
          <c:idx val="44"/>
          <c:order val="24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D-1F24-4251-97F9-23EC95A83D92}"/>
            </c:ext>
          </c:extLst>
        </c:ser>
        <c:ser>
          <c:idx val="45"/>
          <c:order val="25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DF-1F24-4251-97F9-23EC95A83D92}"/>
              </c:ext>
            </c:extLst>
          </c:dPt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DE-1F24-4251-97F9-23EC95A83D92}"/>
            </c:ext>
          </c:extLst>
        </c:ser>
        <c:ser>
          <c:idx val="46"/>
          <c:order val="26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0-1F24-4251-97F9-23EC95A83D92}"/>
            </c:ext>
          </c:extLst>
        </c:ser>
        <c:ser>
          <c:idx val="47"/>
          <c:order val="27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1-1F24-4251-97F9-23EC95A83D92}"/>
            </c:ext>
          </c:extLst>
        </c:ser>
        <c:ser>
          <c:idx val="48"/>
          <c:order val="28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2-1F24-4251-97F9-23EC95A83D92}"/>
            </c:ext>
          </c:extLst>
        </c:ser>
        <c:ser>
          <c:idx val="49"/>
          <c:order val="29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3-1F24-4251-97F9-23EC95A83D92}"/>
            </c:ext>
          </c:extLst>
        </c:ser>
        <c:ser>
          <c:idx val="50"/>
          <c:order val="30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E5-1F24-4251-97F9-23EC95A83D92}"/>
              </c:ext>
            </c:extLst>
          </c:dPt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4-1F24-4251-97F9-23EC95A83D92}"/>
            </c:ext>
          </c:extLst>
        </c:ser>
        <c:ser>
          <c:idx val="51"/>
          <c:order val="31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6-1F24-4251-97F9-23EC95A83D92}"/>
            </c:ext>
          </c:extLst>
        </c:ser>
        <c:ser>
          <c:idx val="52"/>
          <c:order val="32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7-1F24-4251-97F9-23EC95A83D92}"/>
            </c:ext>
          </c:extLst>
        </c:ser>
        <c:ser>
          <c:idx val="53"/>
          <c:order val="33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8-1F24-4251-97F9-23EC95A83D92}"/>
            </c:ext>
          </c:extLst>
        </c:ser>
        <c:ser>
          <c:idx val="54"/>
          <c:order val="34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9-1F24-4251-97F9-23EC95A83D92}"/>
            </c:ext>
          </c:extLst>
        </c:ser>
        <c:ser>
          <c:idx val="55"/>
          <c:order val="35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EB-1F24-4251-97F9-23EC95A83D92}"/>
              </c:ext>
            </c:extLst>
          </c:dPt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A-1F24-4251-97F9-23EC95A83D92}"/>
            </c:ext>
          </c:extLst>
        </c:ser>
        <c:ser>
          <c:idx val="56"/>
          <c:order val="36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C-1F24-4251-97F9-23EC95A83D92}"/>
            </c:ext>
          </c:extLst>
        </c:ser>
        <c:ser>
          <c:idx val="57"/>
          <c:order val="37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D-1F24-4251-97F9-23EC95A83D92}"/>
            </c:ext>
          </c:extLst>
        </c:ser>
        <c:ser>
          <c:idx val="58"/>
          <c:order val="38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E-1F24-4251-97F9-23EC95A83D92}"/>
            </c:ext>
          </c:extLst>
        </c:ser>
        <c:ser>
          <c:idx val="59"/>
          <c:order val="39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EF-1F24-4251-97F9-23EC95A83D92}"/>
            </c:ext>
          </c:extLst>
        </c:ser>
        <c:ser>
          <c:idx val="10"/>
          <c:order val="40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8E-1F24-4251-97F9-23EC95A83D92}"/>
              </c:ext>
            </c:extLst>
          </c:dPt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8F-1F24-4251-97F9-23EC95A83D92}"/>
            </c:ext>
          </c:extLst>
        </c:ser>
        <c:ser>
          <c:idx val="11"/>
          <c:order val="41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91-1F24-4251-97F9-23EC95A83D92}"/>
            </c:ext>
          </c:extLst>
        </c:ser>
        <c:ser>
          <c:idx val="12"/>
          <c:order val="42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93-1F24-4251-97F9-23EC95A83D92}"/>
            </c:ext>
          </c:extLst>
        </c:ser>
        <c:ser>
          <c:idx val="13"/>
          <c:order val="43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95-1F24-4251-97F9-23EC95A83D92}"/>
            </c:ext>
          </c:extLst>
        </c:ser>
        <c:ser>
          <c:idx val="14"/>
          <c:order val="44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97-1F24-4251-97F9-23EC95A83D92}"/>
            </c:ext>
          </c:extLst>
        </c:ser>
        <c:ser>
          <c:idx val="15"/>
          <c:order val="45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9A-1F24-4251-97F9-23EC95A83D92}"/>
              </c:ext>
            </c:extLst>
          </c:dPt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9B-1F24-4251-97F9-23EC95A83D92}"/>
            </c:ext>
          </c:extLst>
        </c:ser>
        <c:ser>
          <c:idx val="16"/>
          <c:order val="46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9D-1F24-4251-97F9-23EC95A83D92}"/>
            </c:ext>
          </c:extLst>
        </c:ser>
        <c:ser>
          <c:idx val="17"/>
          <c:order val="47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9F-1F24-4251-97F9-23EC95A83D92}"/>
            </c:ext>
          </c:extLst>
        </c:ser>
        <c:ser>
          <c:idx val="18"/>
          <c:order val="48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A1-1F24-4251-97F9-23EC95A83D92}"/>
            </c:ext>
          </c:extLst>
        </c:ser>
        <c:ser>
          <c:idx val="19"/>
          <c:order val="49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A3-1F24-4251-97F9-23EC95A83D92}"/>
            </c:ext>
          </c:extLst>
        </c:ser>
        <c:ser>
          <c:idx val="5"/>
          <c:order val="50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A6-1F24-4251-97F9-23EC95A83D92}"/>
              </c:ext>
            </c:extLst>
          </c:dPt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A7-1F24-4251-97F9-23EC95A83D92}"/>
            </c:ext>
          </c:extLst>
        </c:ser>
        <c:ser>
          <c:idx val="6"/>
          <c:order val="51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A9-1F24-4251-97F9-23EC95A83D92}"/>
            </c:ext>
          </c:extLst>
        </c:ser>
        <c:ser>
          <c:idx val="7"/>
          <c:order val="52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AB-1F24-4251-97F9-23EC95A83D92}"/>
            </c:ext>
          </c:extLst>
        </c:ser>
        <c:ser>
          <c:idx val="8"/>
          <c:order val="53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AD-1F24-4251-97F9-23EC95A83D92}"/>
            </c:ext>
          </c:extLst>
        </c:ser>
        <c:ser>
          <c:idx val="9"/>
          <c:order val="54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>
              <a:noFill/>
            </a:ln>
          </c:spPr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AF-1F24-4251-97F9-23EC95A83D92}"/>
            </c:ext>
          </c:extLst>
        </c:ser>
        <c:ser>
          <c:idx val="1"/>
          <c:order val="55"/>
          <c:tx>
            <c:strRef>
              <c:f>Diphen!$F$2</c:f>
              <c:strCache>
                <c:ptCount val="1"/>
                <c:pt idx="0">
                  <c:v>Day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B2-1F24-4251-97F9-23EC95A83D92}"/>
              </c:ext>
            </c:extLst>
          </c:dPt>
          <c:dLbls>
            <c:dLbl>
              <c:idx val="0"/>
              <c:layout>
                <c:manualLayout>
                  <c:x val="-1.27032520325204E-2"/>
                  <c:y val="3.1573501093042099E-2"/>
                </c:manualLayout>
              </c:layout>
              <c:tx>
                <c:rich>
                  <a:bodyPr/>
                  <a:lstStyle/>
                  <a:p>
                    <a:fld id="{2903D541-6788-48CB-9BC1-32CB222D915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B2-1F24-4251-97F9-23EC95A83D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plus>
            <c:minus>
              <c:numRef>
                <c:f>Diphen!$M$2</c:f>
                <c:numCache>
                  <c:formatCode>General</c:formatCode>
                  <c:ptCount val="1"/>
                  <c:pt idx="0">
                    <c:v>20.306066291004385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plus>
            <c:minus>
              <c:numRef>
                <c:f>Diphen!$N$2</c:f>
                <c:numCache>
                  <c:formatCode>General</c:formatCode>
                  <c:ptCount val="1"/>
                  <c:pt idx="0">
                    <c:v>11.278630301016179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Diphen!$G$2</c:f>
              <c:numCache>
                <c:formatCode>General</c:formatCode>
                <c:ptCount val="1"/>
                <c:pt idx="0">
                  <c:v>87.956166666666675</c:v>
                </c:pt>
              </c:numCache>
            </c:numRef>
          </c:xVal>
          <c:yVal>
            <c:numRef>
              <c:f>Diphen!$H$2</c:f>
              <c:numCache>
                <c:formatCode>General</c:formatCode>
                <c:ptCount val="1"/>
                <c:pt idx="0">
                  <c:v>-30.869349999999997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B3-1F24-4251-97F9-23EC95A83D92}"/>
            </c:ext>
          </c:extLst>
        </c:ser>
        <c:ser>
          <c:idx val="0"/>
          <c:order val="56"/>
          <c:tx>
            <c:strRef>
              <c:f>Diphen!$F$3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01626016260163E-2"/>
                  <c:y val="-3.2866648849050599E-2"/>
                </c:manualLayout>
              </c:layout>
              <c:tx>
                <c:rich>
                  <a:bodyPr/>
                  <a:lstStyle/>
                  <a:p>
                    <a:fld id="{48CCFBC5-3961-4C1C-96A3-2A1CF90E833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B5-1F24-4251-97F9-23EC95A83D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plus>
            <c:minus>
              <c:numRef>
                <c:f>Diphen!$M$3</c:f>
                <c:numCache>
                  <c:formatCode>General</c:formatCode>
                  <c:ptCount val="1"/>
                  <c:pt idx="0">
                    <c:v>22.456389568018832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plus>
            <c:minus>
              <c:numRef>
                <c:f>Diphen!$N$3</c:f>
                <c:numCache>
                  <c:formatCode>General</c:formatCode>
                  <c:ptCount val="1"/>
                  <c:pt idx="0">
                    <c:v>16.103308748925642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Diphen!$G$3</c:f>
              <c:numCache>
                <c:formatCode>General</c:formatCode>
                <c:ptCount val="1"/>
                <c:pt idx="0">
                  <c:v>-11.0488125</c:v>
                </c:pt>
              </c:numCache>
            </c:numRef>
          </c:xVal>
          <c:yVal>
            <c:numRef>
              <c:f>Diphen!$H$3</c:f>
              <c:numCache>
                <c:formatCode>General</c:formatCode>
                <c:ptCount val="1"/>
                <c:pt idx="0">
                  <c:v>29.317482500000001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B6-1F24-4251-97F9-23EC95A83D92}"/>
            </c:ext>
          </c:extLst>
        </c:ser>
        <c:ser>
          <c:idx val="2"/>
          <c:order val="57"/>
          <c:tx>
            <c:strRef>
              <c:f>Diphen!$F$4</c:f>
              <c:strCache>
                <c:ptCount val="1"/>
                <c:pt idx="0">
                  <c:v>Day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01626016260163E-2"/>
                  <c:y val="2.61096605744125E-2"/>
                </c:manualLayout>
              </c:layout>
              <c:tx>
                <c:rich>
                  <a:bodyPr/>
                  <a:lstStyle/>
                  <a:p>
                    <a:fld id="{5BAE763A-0282-42DC-A1F4-C9873648EF2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B8-1F24-4251-97F9-23EC95A83D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plus>
            <c:minus>
              <c:numRef>
                <c:f>Diphen!$M$4</c:f>
                <c:numCache>
                  <c:formatCode>General</c:formatCode>
                  <c:ptCount val="1"/>
                  <c:pt idx="0">
                    <c:v>5.0152120331048815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plus>
            <c:minus>
              <c:numRef>
                <c:f>Diphen!$N$4</c:f>
                <c:numCache>
                  <c:formatCode>General</c:formatCode>
                  <c:ptCount val="1"/>
                  <c:pt idx="0">
                    <c:v>6.4712814882370857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Diphen!$G$4</c:f>
              <c:numCache>
                <c:formatCode>General</c:formatCode>
                <c:ptCount val="1"/>
                <c:pt idx="0">
                  <c:v>-47.625819999999997</c:v>
                </c:pt>
              </c:numCache>
            </c:numRef>
          </c:xVal>
          <c:yVal>
            <c:numRef>
              <c:f>Diphen!$H$4</c:f>
              <c:numCache>
                <c:formatCode>General</c:formatCode>
                <c:ptCount val="1"/>
                <c:pt idx="0">
                  <c:v>-70.741100000000003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B9-1F24-4251-97F9-23EC95A83D92}"/>
            </c:ext>
          </c:extLst>
        </c:ser>
        <c:ser>
          <c:idx val="3"/>
          <c:order val="58"/>
          <c:tx>
            <c:strRef>
              <c:f>Diphen!$F$5</c:f>
              <c:strCache>
                <c:ptCount val="1"/>
                <c:pt idx="0">
                  <c:v>Day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2703252032520301E-2"/>
                  <c:y val="2.7221890997306701E-2"/>
                </c:manualLayout>
              </c:layout>
              <c:tx>
                <c:rich>
                  <a:bodyPr/>
                  <a:lstStyle/>
                  <a:p>
                    <a:fld id="{2D696260-445F-42CE-8A3C-937B9F8DE109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BB-1F24-4251-97F9-23EC95A83D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plus>
            <c:minus>
              <c:numRef>
                <c:f>Diphen!$M$5</c:f>
                <c:numCache>
                  <c:formatCode>General</c:formatCode>
                  <c:ptCount val="1"/>
                  <c:pt idx="0">
                    <c:v>17.465894470271682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plus>
            <c:minus>
              <c:numRef>
                <c:f>Diphen!$N$5</c:f>
                <c:numCache>
                  <c:formatCode>General</c:formatCode>
                  <c:ptCount val="1"/>
                  <c:pt idx="0">
                    <c:v>15.628403977257431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Diphen!$G$5</c:f>
              <c:numCache>
                <c:formatCode>General</c:formatCode>
                <c:ptCount val="1"/>
                <c:pt idx="0">
                  <c:v>-47.144833333333331</c:v>
                </c:pt>
              </c:numCache>
            </c:numRef>
          </c:xVal>
          <c:yVal>
            <c:numRef>
              <c:f>Diphen!$H$5</c:f>
              <c:numCache>
                <c:formatCode>General</c:formatCode>
                <c:ptCount val="1"/>
                <c:pt idx="0">
                  <c:v>6.2117863333333352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BC-1F24-4251-97F9-23EC95A83D92}"/>
            </c:ext>
          </c:extLst>
        </c:ser>
        <c:ser>
          <c:idx val="4"/>
          <c:order val="59"/>
          <c:tx>
            <c:strRef>
              <c:f>Diphen!$F$6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52439024390244E-2"/>
                  <c:y val="2.61096605744125E-2"/>
                </c:manualLayout>
              </c:layout>
              <c:tx>
                <c:rich>
                  <a:bodyPr/>
                  <a:lstStyle/>
                  <a:p>
                    <a:fld id="{2DE67449-5B03-4171-90E2-2CBC871DF00E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BE-1F24-4251-97F9-23EC95A83D9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plus>
            <c:minus>
              <c:numRef>
                <c:f>Diphen!$M$6</c:f>
                <c:numCache>
                  <c:formatCode>General</c:formatCode>
                  <c:ptCount val="1"/>
                  <c:pt idx="0">
                    <c:v>6.5830456159222539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plus>
            <c:minus>
              <c:numRef>
                <c:f>Diphen!$N$6</c:f>
                <c:numCache>
                  <c:formatCode>General</c:formatCode>
                  <c:ptCount val="1"/>
                  <c:pt idx="0">
                    <c:v>7.3521094470906778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Diphen!$G$6</c:f>
              <c:numCache>
                <c:formatCode>General</c:formatCode>
                <c:ptCount val="1"/>
                <c:pt idx="0">
                  <c:v>7.4912407999999999</c:v>
                </c:pt>
              </c:numCache>
            </c:numRef>
          </c:xVal>
          <c:yVal>
            <c:numRef>
              <c:f>Diphen!$H$6</c:f>
              <c:numCache>
                <c:formatCode>General</c:formatCode>
                <c:ptCount val="1"/>
                <c:pt idx="0">
                  <c:v>76.876219999999989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BF-1F24-4251-97F9-23EC95A83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00469808"/>
        <c:axId val="-1000437728"/>
      </c:scatterChart>
      <c:valAx>
        <c:axId val="-1000469808"/>
        <c:scaling>
          <c:orientation val="minMax"/>
          <c:min val="-150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437728"/>
        <c:crosses val="autoZero"/>
        <c:crossBetween val="midCat"/>
      </c:valAx>
      <c:valAx>
        <c:axId val="-1000437728"/>
        <c:scaling>
          <c:orientation val="minMax"/>
          <c:max val="150"/>
          <c:min val="-15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469808"/>
        <c:crosses val="autoZero"/>
        <c:crossBetween val="midCat"/>
      </c:valAx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EE2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Day 0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D8E0-45FF-B1E2-DC1F55EB6195}"/>
              </c:ext>
            </c:extLst>
          </c:dPt>
          <c:dLbls>
            <c:dLbl>
              <c:idx val="0"/>
              <c:layout>
                <c:manualLayout>
                  <c:x val="-1.02564102564104E-2"/>
                  <c:y val="3.2407521325459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Day 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8E0-45FF-B1E2-DC1F55EB61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'EE2'!$M$2</c:f>
                <c:numCache>
                  <c:formatCode>General</c:formatCode>
                  <c:ptCount val="1"/>
                  <c:pt idx="0">
                    <c:v>11.928848613885497</c:v>
                  </c:pt>
                </c:numCache>
              </c:numRef>
            </c:plus>
            <c:minus>
              <c:numRef>
                <c:f>'EE2'!$M$2</c:f>
                <c:numCache>
                  <c:formatCode>General</c:formatCode>
                  <c:ptCount val="1"/>
                  <c:pt idx="0">
                    <c:v>11.928848613885497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'EE2'!$N$2</c:f>
                <c:numCache>
                  <c:formatCode>General</c:formatCode>
                  <c:ptCount val="1"/>
                  <c:pt idx="0">
                    <c:v>18.882210724250534</c:v>
                  </c:pt>
                </c:numCache>
              </c:numRef>
            </c:plus>
            <c:minus>
              <c:numRef>
                <c:f>'EE2'!$N$2</c:f>
                <c:numCache>
                  <c:formatCode>General</c:formatCode>
                  <c:ptCount val="1"/>
                  <c:pt idx="0">
                    <c:v>18.882210724250534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'EE2'!$G$2</c:f>
              <c:numCache>
                <c:formatCode>General</c:formatCode>
                <c:ptCount val="1"/>
                <c:pt idx="0">
                  <c:v>67.901040000000009</c:v>
                </c:pt>
              </c:numCache>
            </c:numRef>
          </c:xVal>
          <c:yVal>
            <c:numRef>
              <c:f>'EE2'!$H$2</c:f>
              <c:numCache>
                <c:formatCode>General</c:formatCode>
                <c:ptCount val="1"/>
                <c:pt idx="0">
                  <c:v>-76.474899999999991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E0-45FF-B1E2-DC1F55EB6195}"/>
            </c:ext>
          </c:extLst>
        </c:ser>
        <c:ser>
          <c:idx val="0"/>
          <c:order val="1"/>
          <c:tx>
            <c:v>Day 1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02564102564104E-2"/>
                  <c:y val="-2.83563675634295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Day 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D8E0-45FF-B1E2-DC1F55EB61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'EE2'!$M$3</c:f>
                <c:numCache>
                  <c:formatCode>General</c:formatCode>
                  <c:ptCount val="1"/>
                  <c:pt idx="0">
                    <c:v>28.654949536544574</c:v>
                  </c:pt>
                </c:numCache>
              </c:numRef>
            </c:plus>
            <c:minus>
              <c:numRef>
                <c:f>'EE2'!$M$3</c:f>
                <c:numCache>
                  <c:formatCode>General</c:formatCode>
                  <c:ptCount val="1"/>
                  <c:pt idx="0">
                    <c:v>28.654949536544574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'EE2'!$N$3</c:f>
                <c:numCache>
                  <c:formatCode>General</c:formatCode>
                  <c:ptCount val="1"/>
                  <c:pt idx="0">
                    <c:v>9.1419140204700451</c:v>
                  </c:pt>
                </c:numCache>
              </c:numRef>
            </c:plus>
            <c:minus>
              <c:numRef>
                <c:f>'EE2'!$N$3</c:f>
                <c:numCache>
                  <c:formatCode>General</c:formatCode>
                  <c:ptCount val="1"/>
                  <c:pt idx="0">
                    <c:v>9.1419140204700451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'EE2'!$G$3</c:f>
              <c:numCache>
                <c:formatCode>General</c:formatCode>
                <c:ptCount val="1"/>
                <c:pt idx="0">
                  <c:v>18.744953833333334</c:v>
                </c:pt>
              </c:numCache>
            </c:numRef>
          </c:xVal>
          <c:yVal>
            <c:numRef>
              <c:f>'EE2'!$H$3</c:f>
              <c:numCache>
                <c:formatCode>General</c:formatCode>
                <c:ptCount val="1"/>
                <c:pt idx="0">
                  <c:v>50.532083333333333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E0-45FF-B1E2-DC1F55EB6195}"/>
            </c:ext>
          </c:extLst>
        </c:ser>
        <c:ser>
          <c:idx val="2"/>
          <c:order val="2"/>
          <c:tx>
            <c:v>Day 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11110438118312E-2"/>
                  <c:y val="3.26966453412073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Day</a:t>
                    </a:r>
                    <a:r>
                      <a:rPr lang="en-US" baseline="0"/>
                      <a:t> 5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D8E0-45FF-B1E2-DC1F55EB61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'EE2'!$M$4</c:f>
                <c:numCache>
                  <c:formatCode>General</c:formatCode>
                  <c:ptCount val="1"/>
                  <c:pt idx="0">
                    <c:v>19.290970525330401</c:v>
                  </c:pt>
                </c:numCache>
              </c:numRef>
            </c:plus>
            <c:minus>
              <c:numRef>
                <c:f>'EE2'!$M$4</c:f>
                <c:numCache>
                  <c:formatCode>General</c:formatCode>
                  <c:ptCount val="1"/>
                  <c:pt idx="0">
                    <c:v>19.290970525330401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'EE2'!$N$4</c:f>
                <c:numCache>
                  <c:formatCode>General</c:formatCode>
                  <c:ptCount val="1"/>
                  <c:pt idx="0">
                    <c:v>4.8999312746030315</c:v>
                  </c:pt>
                </c:numCache>
              </c:numRef>
            </c:plus>
            <c:minus>
              <c:numRef>
                <c:f>'EE2'!$N$4</c:f>
                <c:numCache>
                  <c:formatCode>General</c:formatCode>
                  <c:ptCount val="1"/>
                  <c:pt idx="0">
                    <c:v>4.8999312746030315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'EE2'!$G$4</c:f>
              <c:numCache>
                <c:formatCode>General</c:formatCode>
                <c:ptCount val="1"/>
                <c:pt idx="0">
                  <c:v>-59.491225</c:v>
                </c:pt>
              </c:numCache>
            </c:numRef>
          </c:xVal>
          <c:yVal>
            <c:numRef>
              <c:f>'EE2'!$H$4</c:f>
              <c:numCache>
                <c:formatCode>General</c:formatCode>
                <c:ptCount val="1"/>
                <c:pt idx="0">
                  <c:v>-36.548825000000001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8E0-45FF-B1E2-DC1F55EB6195}"/>
            </c:ext>
          </c:extLst>
        </c:ser>
        <c:ser>
          <c:idx val="3"/>
          <c:order val="3"/>
          <c:tx>
            <c:v>Day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2606904906117501E-2"/>
                  <c:y val="3.298611111111109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Day 10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8E0-45FF-B1E2-DC1F55EB61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'EE2'!$M$5</c:f>
                <c:numCache>
                  <c:formatCode>General</c:formatCode>
                  <c:ptCount val="1"/>
                  <c:pt idx="0">
                    <c:v>33.588146422163277</c:v>
                  </c:pt>
                </c:numCache>
              </c:numRef>
            </c:plus>
            <c:minus>
              <c:numRef>
                <c:f>'EE2'!$M$5</c:f>
                <c:numCache>
                  <c:formatCode>General</c:formatCode>
                  <c:ptCount val="1"/>
                  <c:pt idx="0">
                    <c:v>33.588146422163277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'EE2'!$N$5</c:f>
                <c:numCache>
                  <c:formatCode>General</c:formatCode>
                  <c:ptCount val="1"/>
                  <c:pt idx="0">
                    <c:v>11.421973655295742</c:v>
                  </c:pt>
                </c:numCache>
              </c:numRef>
            </c:plus>
            <c:minus>
              <c:numRef>
                <c:f>'EE2'!$N$5</c:f>
                <c:numCache>
                  <c:formatCode>General</c:formatCode>
                  <c:ptCount val="1"/>
                  <c:pt idx="0">
                    <c:v>11.421973655295742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'EE2'!$G$5</c:f>
              <c:numCache>
                <c:formatCode>General</c:formatCode>
                <c:ptCount val="1"/>
                <c:pt idx="0">
                  <c:v>-51.93225600000001</c:v>
                </c:pt>
              </c:numCache>
            </c:numRef>
          </c:xVal>
          <c:yVal>
            <c:numRef>
              <c:f>'EE2'!$H$5</c:f>
              <c:numCache>
                <c:formatCode>General</c:formatCode>
                <c:ptCount val="1"/>
                <c:pt idx="0">
                  <c:v>6.6010720000000003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8E0-45FF-B1E2-DC1F55EB6195}"/>
            </c:ext>
          </c:extLst>
        </c:ser>
        <c:ser>
          <c:idx val="4"/>
          <c:order val="4"/>
          <c:tx>
            <c:strRef>
              <c:f>'EE2'!$F$6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02564102564104E-2"/>
                  <c:y val="3.7615854658792601E-2"/>
                </c:manualLayout>
              </c:layout>
              <c:tx>
                <c:rich>
                  <a:bodyPr/>
                  <a:lstStyle/>
                  <a:p>
                    <a:fld id="{20D0509E-979F-48D0-BFE6-5003FAAB5B0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D8E0-45FF-B1E2-DC1F55EB619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'EE2'!$M$6</c:f>
                <c:numCache>
                  <c:formatCode>General</c:formatCode>
                  <c:ptCount val="1"/>
                  <c:pt idx="0">
                    <c:v>17.260093588129809</c:v>
                  </c:pt>
                </c:numCache>
              </c:numRef>
            </c:plus>
            <c:minus>
              <c:numRef>
                <c:f>'EE2'!$M$6</c:f>
                <c:numCache>
                  <c:formatCode>General</c:formatCode>
                  <c:ptCount val="1"/>
                  <c:pt idx="0">
                    <c:v>17.260093588129809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'EE2'!$N$6</c:f>
                <c:numCache>
                  <c:formatCode>General</c:formatCode>
                  <c:ptCount val="1"/>
                  <c:pt idx="0">
                    <c:v>14.151605808729524</c:v>
                  </c:pt>
                </c:numCache>
              </c:numRef>
            </c:plus>
            <c:minus>
              <c:numRef>
                <c:f>'EE2'!$N$6</c:f>
                <c:numCache>
                  <c:formatCode>General</c:formatCode>
                  <c:ptCount val="1"/>
                  <c:pt idx="0">
                    <c:v>14.151605808729524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'EE2'!$G$6</c:f>
              <c:numCache>
                <c:formatCode>General</c:formatCode>
                <c:ptCount val="1"/>
                <c:pt idx="0">
                  <c:v>42.504250000000006</c:v>
                </c:pt>
              </c:numCache>
            </c:numRef>
          </c:xVal>
          <c:yVal>
            <c:numRef>
              <c:f>'EE2'!$H$6</c:f>
              <c:numCache>
                <c:formatCode>General</c:formatCode>
                <c:ptCount val="1"/>
                <c:pt idx="0">
                  <c:v>37.967483333333327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8E0-45FF-B1E2-DC1F55EB61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9066592"/>
        <c:axId val="-999063840"/>
      </c:scatterChart>
      <c:valAx>
        <c:axId val="-999066592"/>
        <c:scaling>
          <c:orientation val="minMax"/>
          <c:max val="150"/>
          <c:min val="-150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9063840"/>
        <c:crosses val="autoZero"/>
        <c:crossBetween val="midCat"/>
      </c:valAx>
      <c:valAx>
        <c:axId val="-999063840"/>
        <c:scaling>
          <c:orientation val="minMax"/>
          <c:max val="150"/>
          <c:min val="-15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9066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DEET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DEET!$F$2</c:f>
              <c:strCache>
                <c:ptCount val="1"/>
                <c:pt idx="0">
                  <c:v>Day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8145-4584-B073-A9F7C0D5BC01}"/>
              </c:ext>
            </c:extLst>
          </c:dPt>
          <c:dLbls>
            <c:dLbl>
              <c:idx val="0"/>
              <c:layout>
                <c:manualLayout>
                  <c:x val="-7.6219512195121897E-3"/>
                  <c:y val="-3.2407407407407503E-2"/>
                </c:manualLayout>
              </c:layout>
              <c:tx>
                <c:rich>
                  <a:bodyPr/>
                  <a:lstStyle/>
                  <a:p>
                    <a:fld id="{7B087903-DC01-4268-8748-7EE254EFCDB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145-4584-B073-A9F7C0D5BC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DEET!$M$2</c:f>
                <c:numCache>
                  <c:formatCode>General</c:formatCode>
                  <c:ptCount val="1"/>
                  <c:pt idx="0">
                    <c:v>4.8301900391875554</c:v>
                  </c:pt>
                </c:numCache>
              </c:numRef>
            </c:plus>
            <c:minus>
              <c:numRef>
                <c:f>DEET!$M$2</c:f>
                <c:numCache>
                  <c:formatCode>General</c:formatCode>
                  <c:ptCount val="1"/>
                  <c:pt idx="0">
                    <c:v>4.8301900391875554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DEET!$N$2</c:f>
                <c:numCache>
                  <c:formatCode>General</c:formatCode>
                  <c:ptCount val="1"/>
                  <c:pt idx="0">
                    <c:v>5.7985334341538683</c:v>
                  </c:pt>
                </c:numCache>
              </c:numRef>
            </c:plus>
            <c:minus>
              <c:numRef>
                <c:f>DEET!$N$2</c:f>
                <c:numCache>
                  <c:formatCode>General</c:formatCode>
                  <c:ptCount val="1"/>
                  <c:pt idx="0">
                    <c:v>5.7985334341538683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DEET!$G$2</c:f>
              <c:numCache>
                <c:formatCode>General</c:formatCode>
                <c:ptCount val="1"/>
                <c:pt idx="0">
                  <c:v>62.131666666666668</c:v>
                </c:pt>
              </c:numCache>
            </c:numRef>
          </c:xVal>
          <c:yVal>
            <c:numRef>
              <c:f>DEET!$H$2</c:f>
              <c:numCache>
                <c:formatCode>General</c:formatCode>
                <c:ptCount val="1"/>
                <c:pt idx="0">
                  <c:v>-49.80545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45-4584-B073-A9F7C0D5BC01}"/>
            </c:ext>
          </c:extLst>
        </c:ser>
        <c:ser>
          <c:idx val="0"/>
          <c:order val="1"/>
          <c:tx>
            <c:strRef>
              <c:f>DEET!$F$3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03320450035209E-2"/>
                  <c:y val="3.7037037037037E-2"/>
                </c:manualLayout>
              </c:layout>
              <c:tx>
                <c:rich>
                  <a:bodyPr/>
                  <a:lstStyle/>
                  <a:p>
                    <a:fld id="{1331694E-B1CA-4B55-A7C9-BD3D330A2C56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145-4584-B073-A9F7C0D5BC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DEET!$M$3</c:f>
                <c:numCache>
                  <c:formatCode>General</c:formatCode>
                  <c:ptCount val="1"/>
                  <c:pt idx="0">
                    <c:v>16.354680472679391</c:v>
                  </c:pt>
                </c:numCache>
              </c:numRef>
            </c:plus>
            <c:minus>
              <c:numRef>
                <c:f>DEET!$M$3</c:f>
                <c:numCache>
                  <c:formatCode>General</c:formatCode>
                  <c:ptCount val="1"/>
                  <c:pt idx="0">
                    <c:v>16.354680472679391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DEET!$N$3</c:f>
                <c:numCache>
                  <c:formatCode>General</c:formatCode>
                  <c:ptCount val="1"/>
                  <c:pt idx="0">
                    <c:v>16.036496088797474</c:v>
                  </c:pt>
                </c:numCache>
              </c:numRef>
            </c:plus>
            <c:minus>
              <c:numRef>
                <c:f>DEET!$N$3</c:f>
                <c:numCache>
                  <c:formatCode>General</c:formatCode>
                  <c:ptCount val="1"/>
                  <c:pt idx="0">
                    <c:v>16.036496088797474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DEET!$G$3</c:f>
              <c:numCache>
                <c:formatCode>General</c:formatCode>
                <c:ptCount val="1"/>
                <c:pt idx="0">
                  <c:v>-2.4449203333333336</c:v>
                </c:pt>
              </c:numCache>
            </c:numRef>
          </c:xVal>
          <c:yVal>
            <c:numRef>
              <c:f>DEET!$H$3</c:f>
              <c:numCache>
                <c:formatCode>General</c:formatCode>
                <c:ptCount val="1"/>
                <c:pt idx="0">
                  <c:v>28.025848333333332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145-4584-B073-A9F7C0D5BC01}"/>
            </c:ext>
          </c:extLst>
        </c:ser>
        <c:ser>
          <c:idx val="2"/>
          <c:order val="2"/>
          <c:tx>
            <c:v>Day 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1111044427373399E-2"/>
                  <c:y val="3.2407407407407302E-2"/>
                </c:manualLayout>
              </c:layout>
              <c:tx>
                <c:rich>
                  <a:bodyPr/>
                  <a:lstStyle/>
                  <a:p>
                    <a:fld id="{F144CF8E-67DE-4356-827E-98DC8064650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145-4584-B073-A9F7C0D5BC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DEET!$M$4</c:f>
                <c:numCache>
                  <c:formatCode>General</c:formatCode>
                  <c:ptCount val="1"/>
                  <c:pt idx="0">
                    <c:v>11.025036448737913</c:v>
                  </c:pt>
                </c:numCache>
              </c:numRef>
            </c:plus>
            <c:minus>
              <c:numRef>
                <c:f>DEET!$M$4</c:f>
                <c:numCache>
                  <c:formatCode>General</c:formatCode>
                  <c:ptCount val="1"/>
                  <c:pt idx="0">
                    <c:v>11.025036448737913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DEET!$N$4</c:f>
                <c:numCache>
                  <c:formatCode>General</c:formatCode>
                  <c:ptCount val="1"/>
                  <c:pt idx="0">
                    <c:v>3.9497138433056129</c:v>
                  </c:pt>
                </c:numCache>
              </c:numRef>
            </c:plus>
            <c:minus>
              <c:numRef>
                <c:f>DEET!$N$4</c:f>
                <c:numCache>
                  <c:formatCode>General</c:formatCode>
                  <c:ptCount val="1"/>
                  <c:pt idx="0">
                    <c:v>3.9497138433056129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DEET!$G$4</c:f>
              <c:numCache>
                <c:formatCode>General</c:formatCode>
                <c:ptCount val="1"/>
                <c:pt idx="0">
                  <c:v>-69.241</c:v>
                </c:pt>
              </c:numCache>
            </c:numRef>
          </c:xVal>
          <c:yVal>
            <c:numRef>
              <c:f>DEET!$H$4</c:f>
              <c:numCache>
                <c:formatCode>General</c:formatCode>
                <c:ptCount val="1"/>
                <c:pt idx="0">
                  <c:v>-42.550400000000003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145-4584-B073-A9F7C0D5BC01}"/>
            </c:ext>
          </c:extLst>
        </c:ser>
        <c:ser>
          <c:idx val="3"/>
          <c:order val="3"/>
          <c:tx>
            <c:v>Day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5630081300813005E-2"/>
                  <c:y val="-3.2407407407407399E-2"/>
                </c:manualLayout>
              </c:layout>
              <c:tx>
                <c:rich>
                  <a:bodyPr/>
                  <a:lstStyle/>
                  <a:p>
                    <a:fld id="{2307C182-5165-410A-BDC8-670E2F4F796C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145-4584-B073-A9F7C0D5BC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DEET!$M$5</c:f>
                <c:numCache>
                  <c:formatCode>General</c:formatCode>
                  <c:ptCount val="1"/>
                  <c:pt idx="0">
                    <c:v>15.871146639047442</c:v>
                  </c:pt>
                </c:numCache>
              </c:numRef>
            </c:plus>
            <c:minus>
              <c:numRef>
                <c:f>DEET!$M$5</c:f>
                <c:numCache>
                  <c:formatCode>General</c:formatCode>
                  <c:ptCount val="1"/>
                  <c:pt idx="0">
                    <c:v>15.871146639047442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DEET!$N$5</c:f>
                <c:numCache>
                  <c:formatCode>General</c:formatCode>
                  <c:ptCount val="1"/>
                  <c:pt idx="0">
                    <c:v>22.228496071436471</c:v>
                  </c:pt>
                </c:numCache>
              </c:numRef>
            </c:plus>
            <c:minus>
              <c:numRef>
                <c:f>DEET!$N$5</c:f>
                <c:numCache>
                  <c:formatCode>General</c:formatCode>
                  <c:ptCount val="1"/>
                  <c:pt idx="0">
                    <c:v>22.228496071436471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DEET!$G$5</c:f>
              <c:numCache>
                <c:formatCode>General</c:formatCode>
                <c:ptCount val="1"/>
                <c:pt idx="0">
                  <c:v>-22.276773333333335</c:v>
                </c:pt>
              </c:numCache>
            </c:numRef>
          </c:xVal>
          <c:yVal>
            <c:numRef>
              <c:f>DEET!$H$5</c:f>
              <c:numCache>
                <c:formatCode>General</c:formatCode>
                <c:ptCount val="1"/>
                <c:pt idx="0">
                  <c:v>12.666503333333333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8145-4584-B073-A9F7C0D5BC01}"/>
            </c:ext>
          </c:extLst>
        </c:ser>
        <c:ser>
          <c:idx val="4"/>
          <c:order val="4"/>
          <c:tx>
            <c:strRef>
              <c:f>DEET!$F$6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2703252032520301E-2"/>
                  <c:y val="-2.7777777777777801E-2"/>
                </c:manualLayout>
              </c:layout>
              <c:tx>
                <c:rich>
                  <a:bodyPr/>
                  <a:lstStyle/>
                  <a:p>
                    <a:fld id="{04CA9966-61D1-4DD9-858F-048F52E9C801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145-4584-B073-A9F7C0D5BC0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DEET!$M$6</c:f>
                <c:numCache>
                  <c:formatCode>General</c:formatCode>
                  <c:ptCount val="1"/>
                  <c:pt idx="0">
                    <c:v>7.8691764251201413</c:v>
                  </c:pt>
                </c:numCache>
              </c:numRef>
            </c:plus>
            <c:minus>
              <c:numRef>
                <c:f>DEET!$M$6</c:f>
                <c:numCache>
                  <c:formatCode>General</c:formatCode>
                  <c:ptCount val="1"/>
                  <c:pt idx="0">
                    <c:v>7.8691764251201413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DEET!$N$6</c:f>
                <c:numCache>
                  <c:formatCode>General</c:formatCode>
                  <c:ptCount val="1"/>
                  <c:pt idx="0">
                    <c:v>13.815690082716275</c:v>
                  </c:pt>
                </c:numCache>
              </c:numRef>
            </c:plus>
            <c:minus>
              <c:numRef>
                <c:f>DEET!$N$6</c:f>
                <c:numCache>
                  <c:formatCode>General</c:formatCode>
                  <c:ptCount val="1"/>
                  <c:pt idx="0">
                    <c:v>13.815690082716275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DEET!$G$6</c:f>
              <c:numCache>
                <c:formatCode>General</c:formatCode>
                <c:ptCount val="1"/>
                <c:pt idx="0">
                  <c:v>20.954216666666664</c:v>
                </c:pt>
              </c:numCache>
            </c:numRef>
          </c:xVal>
          <c:yVal>
            <c:numRef>
              <c:f>DEET!$H$6</c:f>
              <c:numCache>
                <c:formatCode>General</c:formatCode>
                <c:ptCount val="1"/>
                <c:pt idx="0">
                  <c:v>60.005216666666676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8145-4584-B073-A9F7C0D5BC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000047344"/>
        <c:axId val="-1000044592"/>
      </c:scatterChart>
      <c:valAx>
        <c:axId val="-1000047344"/>
        <c:scaling>
          <c:orientation val="minMax"/>
          <c:max val="150"/>
          <c:min val="-150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044592"/>
        <c:crosses val="autoZero"/>
        <c:crossBetween val="midCat"/>
      </c:valAx>
      <c:valAx>
        <c:axId val="-1000044592"/>
        <c:scaling>
          <c:orientation val="minMax"/>
          <c:max val="150"/>
          <c:min val="-15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0000473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Mixture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Mixture!$F$2</c:f>
              <c:strCache>
                <c:ptCount val="1"/>
                <c:pt idx="0">
                  <c:v>Day 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7C3E-4973-97AA-64EF9E016296}"/>
              </c:ext>
            </c:extLst>
          </c:dPt>
          <c:dLbls>
            <c:dLbl>
              <c:idx val="0"/>
              <c:layout>
                <c:manualLayout>
                  <c:x val="-1.0101010101010201E-2"/>
                  <c:y val="3.7593114176654799E-2"/>
                </c:manualLayout>
              </c:layout>
              <c:tx>
                <c:rich>
                  <a:bodyPr/>
                  <a:lstStyle/>
                  <a:p>
                    <a:fld id="{E4756809-042D-4C96-A176-4D575F92A744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7C3E-4973-97AA-64EF9E0162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Mixture!$M$2</c:f>
                <c:numCache>
                  <c:formatCode>General</c:formatCode>
                  <c:ptCount val="1"/>
                  <c:pt idx="0">
                    <c:v>13.257564673498685</c:v>
                  </c:pt>
                </c:numCache>
              </c:numRef>
            </c:plus>
            <c:minus>
              <c:numRef>
                <c:f>Mixture!$M$2</c:f>
                <c:numCache>
                  <c:formatCode>General</c:formatCode>
                  <c:ptCount val="1"/>
                  <c:pt idx="0">
                    <c:v>13.257564673498685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Mixture!$N$2</c:f>
                <c:numCache>
                  <c:formatCode>General</c:formatCode>
                  <c:ptCount val="1"/>
                  <c:pt idx="0">
                    <c:v>15.537688081393135</c:v>
                  </c:pt>
                </c:numCache>
              </c:numRef>
            </c:plus>
            <c:minus>
              <c:numRef>
                <c:f>Mixture!$N$2</c:f>
                <c:numCache>
                  <c:formatCode>General</c:formatCode>
                  <c:ptCount val="1"/>
                  <c:pt idx="0">
                    <c:v>15.537688081393135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Mixture!$G$2</c:f>
              <c:numCache>
                <c:formatCode>General</c:formatCode>
                <c:ptCount val="1"/>
                <c:pt idx="0">
                  <c:v>68.860399999999998</c:v>
                </c:pt>
              </c:numCache>
            </c:numRef>
          </c:xVal>
          <c:yVal>
            <c:numRef>
              <c:f>Mixture!$H$2</c:f>
              <c:numCache>
                <c:formatCode>General</c:formatCode>
                <c:ptCount val="1"/>
                <c:pt idx="0">
                  <c:v>-50.547733333333333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C3E-4973-97AA-64EF9E016296}"/>
            </c:ext>
          </c:extLst>
        </c:ser>
        <c:ser>
          <c:idx val="0"/>
          <c:order val="1"/>
          <c:tx>
            <c:strRef>
              <c:f>Mixture!$F$3</c:f>
              <c:strCache>
                <c:ptCount val="1"/>
                <c:pt idx="0">
                  <c:v>Day 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2878787878788E-2"/>
                  <c:y val="2.33294271636411E-2"/>
                </c:manualLayout>
              </c:layout>
              <c:tx>
                <c:rich>
                  <a:bodyPr/>
                  <a:lstStyle/>
                  <a:p>
                    <a:fld id="{BA4DA4D3-71AD-4DA8-A0A9-0BACF0A6DE82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7C3E-4973-97AA-64EF9E0162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Mixture!$N$3</c:f>
                <c:numCache>
                  <c:formatCode>General</c:formatCode>
                  <c:ptCount val="1"/>
                  <c:pt idx="0">
                    <c:v>5.9175985668737825</c:v>
                  </c:pt>
                </c:numCache>
              </c:numRef>
            </c:plus>
            <c:minus>
              <c:numRef>
                <c:f>Mixture!$N$3</c:f>
                <c:numCache>
                  <c:formatCode>General</c:formatCode>
                  <c:ptCount val="1"/>
                  <c:pt idx="0">
                    <c:v>5.9175985668737825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Mixture!$M$3</c:f>
                <c:numCache>
                  <c:formatCode>General</c:formatCode>
                  <c:ptCount val="1"/>
                  <c:pt idx="0">
                    <c:v>16.282492580557395</c:v>
                  </c:pt>
                </c:numCache>
              </c:numRef>
            </c:plus>
            <c:minus>
              <c:numRef>
                <c:f>Mixture!$M$3</c:f>
                <c:numCache>
                  <c:formatCode>General</c:formatCode>
                  <c:ptCount val="1"/>
                  <c:pt idx="0">
                    <c:v>16.282492580557395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Mixture!$G$3</c:f>
              <c:numCache>
                <c:formatCode>General</c:formatCode>
                <c:ptCount val="1"/>
                <c:pt idx="0">
                  <c:v>-2.2074566666666673</c:v>
                </c:pt>
              </c:numCache>
            </c:numRef>
          </c:xVal>
          <c:yVal>
            <c:numRef>
              <c:f>Mixture!$H$3</c:f>
              <c:numCache>
                <c:formatCode>General</c:formatCode>
                <c:ptCount val="1"/>
                <c:pt idx="0">
                  <c:v>58.701233333333334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C3E-4973-97AA-64EF9E016296}"/>
            </c:ext>
          </c:extLst>
        </c:ser>
        <c:ser>
          <c:idx val="2"/>
          <c:order val="2"/>
          <c:tx>
            <c:v>Day 5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8.0808080808081294E-3"/>
                  <c:y val="2.8612007702692399E-2"/>
                </c:manualLayout>
              </c:layout>
              <c:tx>
                <c:rich>
                  <a:bodyPr/>
                  <a:lstStyle/>
                  <a:p>
                    <a:fld id="{0AC91E22-9A20-4FE9-857C-F9F3588D6F6F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A-7C3E-4973-97AA-64EF9E0162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Mixture!$N$4</c:f>
                <c:numCache>
                  <c:formatCode>General</c:formatCode>
                  <c:ptCount val="1"/>
                  <c:pt idx="0">
                    <c:v>11.199766121308048</c:v>
                  </c:pt>
                </c:numCache>
              </c:numRef>
            </c:plus>
            <c:minus>
              <c:numRef>
                <c:f>Mixture!$N$4</c:f>
                <c:numCache>
                  <c:formatCode>General</c:formatCode>
                  <c:ptCount val="1"/>
                  <c:pt idx="0">
                    <c:v>11.199766121308048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Mixture!$M$4</c:f>
                <c:numCache>
                  <c:formatCode>General</c:formatCode>
                  <c:ptCount val="1"/>
                  <c:pt idx="0">
                    <c:v>18.603756423770957</c:v>
                  </c:pt>
                </c:numCache>
              </c:numRef>
            </c:plus>
            <c:minus>
              <c:numRef>
                <c:f>Mixture!$M$4</c:f>
                <c:numCache>
                  <c:formatCode>General</c:formatCode>
                  <c:ptCount val="1"/>
                  <c:pt idx="0">
                    <c:v>18.603756423770957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Mixture!$G$4</c:f>
              <c:numCache>
                <c:formatCode>General</c:formatCode>
                <c:ptCount val="1"/>
                <c:pt idx="0">
                  <c:v>-89.3108</c:v>
                </c:pt>
              </c:numCache>
            </c:numRef>
          </c:xVal>
          <c:yVal>
            <c:numRef>
              <c:f>Mixture!$H$4</c:f>
              <c:numCache>
                <c:formatCode>General</c:formatCode>
                <c:ptCount val="1"/>
                <c:pt idx="0">
                  <c:v>-53.849380000000011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C3E-4973-97AA-64EF9E016296}"/>
            </c:ext>
          </c:extLst>
        </c:ser>
        <c:ser>
          <c:idx val="3"/>
          <c:order val="3"/>
          <c:tx>
            <c:v>Day 10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9.5202020202020204E-2"/>
                  <c:y val="-3.8149229388101898E-2"/>
                </c:manualLayout>
              </c:layout>
              <c:tx>
                <c:rich>
                  <a:bodyPr/>
                  <a:lstStyle/>
                  <a:p>
                    <a:fld id="{28609925-2980-49A8-8EE5-FAE4999F985A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7C3E-4973-97AA-64EF9E0162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Mixture!$N$5</c:f>
                <c:numCache>
                  <c:formatCode>General</c:formatCode>
                  <c:ptCount val="1"/>
                  <c:pt idx="0">
                    <c:v>9.8001602411899356</c:v>
                  </c:pt>
                </c:numCache>
              </c:numRef>
            </c:plus>
            <c:minus>
              <c:numRef>
                <c:f>Mixture!$N$5</c:f>
                <c:numCache>
                  <c:formatCode>General</c:formatCode>
                  <c:ptCount val="1"/>
                  <c:pt idx="0">
                    <c:v>9.8001602411899356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cust"/>
            <c:noEndCap val="0"/>
            <c:plus>
              <c:numRef>
                <c:f>Mixture!$M$5</c:f>
                <c:numCache>
                  <c:formatCode>General</c:formatCode>
                  <c:ptCount val="1"/>
                  <c:pt idx="0">
                    <c:v>10.440701498401342</c:v>
                  </c:pt>
                </c:numCache>
              </c:numRef>
            </c:plus>
            <c:minus>
              <c:numRef>
                <c:f>Mixture!$M$5</c:f>
                <c:numCache>
                  <c:formatCode>General</c:formatCode>
                  <c:ptCount val="1"/>
                  <c:pt idx="0">
                    <c:v>10.440701498401342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Mixture!$G$5</c:f>
              <c:numCache>
                <c:formatCode>General</c:formatCode>
                <c:ptCount val="1"/>
                <c:pt idx="0">
                  <c:v>-24.076137999999997</c:v>
                </c:pt>
              </c:numCache>
            </c:numRef>
          </c:xVal>
          <c:yVal>
            <c:numRef>
              <c:f>Mixture!$H$5</c:f>
              <c:numCache>
                <c:formatCode>General</c:formatCode>
                <c:ptCount val="1"/>
                <c:pt idx="0">
                  <c:v>33.264339999999997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C3E-4973-97AA-64EF9E016296}"/>
            </c:ext>
          </c:extLst>
        </c:ser>
        <c:ser>
          <c:idx val="4"/>
          <c:order val="4"/>
          <c:tx>
            <c:strRef>
              <c:f>Mixture!$F$6</c:f>
              <c:strCache>
                <c:ptCount val="1"/>
                <c:pt idx="0">
                  <c:v>Depuration Day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5151515151515201E-2"/>
                  <c:y val="3.2866648849050502E-2"/>
                </c:manualLayout>
              </c:layout>
              <c:tx>
                <c:rich>
                  <a:bodyPr/>
                  <a:lstStyle/>
                  <a:p>
                    <a:fld id="{26EDB5E2-BB6D-4F3F-B6A6-01D3BDD85113}" type="SERIESNAME">
                      <a:rPr lang="en-US"/>
                      <a:pPr/>
                      <a:t>[SERIES NAME]</a:t>
                    </a:fld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7C3E-4973-97AA-64EF9E01629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x"/>
            <c:errBarType val="both"/>
            <c:errValType val="cust"/>
            <c:noEndCap val="0"/>
            <c:plus>
              <c:numRef>
                <c:f>Mixture!$M$6</c:f>
                <c:numCache>
                  <c:formatCode>General</c:formatCode>
                  <c:ptCount val="1"/>
                  <c:pt idx="0">
                    <c:v>23.334022352852504</c:v>
                  </c:pt>
                </c:numCache>
              </c:numRef>
            </c:plus>
            <c:minus>
              <c:numRef>
                <c:f>Mixture!$M$6</c:f>
                <c:numCache>
                  <c:formatCode>General</c:formatCode>
                  <c:ptCount val="1"/>
                  <c:pt idx="0">
                    <c:v>23.334022352852504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cust"/>
            <c:noEndCap val="0"/>
            <c:plus>
              <c:numRef>
                <c:f>Mixture!$N$6</c:f>
                <c:numCache>
                  <c:formatCode>General</c:formatCode>
                  <c:ptCount val="1"/>
                  <c:pt idx="0">
                    <c:v>6.0443894841687689</c:v>
                  </c:pt>
                </c:numCache>
              </c:numRef>
            </c:plus>
            <c:minus>
              <c:numRef>
                <c:f>Mixture!$N$6</c:f>
                <c:numCache>
                  <c:formatCode>General</c:formatCode>
                  <c:ptCount val="1"/>
                  <c:pt idx="0">
                    <c:v>6.0443894841687689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Mixture!$G$6</c:f>
              <c:numCache>
                <c:formatCode>General</c:formatCode>
                <c:ptCount val="1"/>
                <c:pt idx="0">
                  <c:v>33.402617999999997</c:v>
                </c:pt>
              </c:numCache>
            </c:numRef>
          </c:xVal>
          <c:yVal>
            <c:numRef>
              <c:f>Mixture!$H$6</c:f>
              <c:numCache>
                <c:formatCode>General</c:formatCode>
                <c:ptCount val="1"/>
                <c:pt idx="0">
                  <c:v>10.800903999999999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C3E-4973-97AA-64EF9E016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998985680"/>
        <c:axId val="-998982928"/>
      </c:scatterChart>
      <c:valAx>
        <c:axId val="-998985680"/>
        <c:scaling>
          <c:orientation val="minMax"/>
          <c:max val="150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8982928"/>
        <c:crosses val="autoZero"/>
        <c:crossBetween val="midCat"/>
      </c:valAx>
      <c:valAx>
        <c:axId val="-998982928"/>
        <c:scaling>
          <c:orientation val="minMax"/>
          <c:max val="150"/>
          <c:min val="-150"/>
        </c:scaling>
        <c:delete val="0"/>
        <c:axPos val="l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99898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402963</xdr:colOff>
      <xdr:row>9</xdr:row>
      <xdr:rowOff>69028</xdr:rowOff>
    </xdr:from>
    <xdr:to>
      <xdr:col>11</xdr:col>
      <xdr:colOff>129988</xdr:colOff>
      <xdr:row>24</xdr:row>
      <xdr:rowOff>69028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52E7204-FD06-4798-9686-F272077C2E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561974</xdr:colOff>
      <xdr:row>10</xdr:row>
      <xdr:rowOff>48713</xdr:rowOff>
    </xdr:from>
    <xdr:to>
      <xdr:col>10</xdr:col>
      <xdr:colOff>200024</xdr:colOff>
      <xdr:row>25</xdr:row>
      <xdr:rowOff>17961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1B8BCA-9C54-4BDB-84AB-1DFAFC8777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451962</xdr:colOff>
      <xdr:row>10</xdr:row>
      <xdr:rowOff>26669</xdr:rowOff>
    </xdr:from>
    <xdr:to>
      <xdr:col>12</xdr:col>
      <xdr:colOff>161449</xdr:colOff>
      <xdr:row>25</xdr:row>
      <xdr:rowOff>53340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A28807-AA04-4B3B-88A4-34AA240D44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597080</xdr:colOff>
      <xdr:row>9</xdr:row>
      <xdr:rowOff>157843</xdr:rowOff>
    </xdr:from>
    <xdr:to>
      <xdr:col>10</xdr:col>
      <xdr:colOff>467269</xdr:colOff>
      <xdr:row>24</xdr:row>
      <xdr:rowOff>127089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B8AC091-50FC-4CA3-8804-FF673B2A11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8</xdr:row>
      <xdr:rowOff>85725</xdr:rowOff>
    </xdr:from>
    <xdr:to>
      <xdr:col>11</xdr:col>
      <xdr:colOff>323850</xdr:colOff>
      <xdr:row>24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C236FE-571B-4310-8C8D-8753B5353E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220980</xdr:colOff>
      <xdr:row>9</xdr:row>
      <xdr:rowOff>7620</xdr:rowOff>
    </xdr:from>
    <xdr:to>
      <xdr:col>11</xdr:col>
      <xdr:colOff>236220</xdr:colOff>
      <xdr:row>25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F849AE0-5CAD-450E-AC05-464FDFC5C0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8</xdr:row>
      <xdr:rowOff>9525</xdr:rowOff>
    </xdr:from>
    <xdr:to>
      <xdr:col>11</xdr:col>
      <xdr:colOff>38100</xdr:colOff>
      <xdr:row>24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270879D-15EF-44C0-A6E0-38E03C869C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9</xdr:row>
      <xdr:rowOff>14008</xdr:rowOff>
    </xdr:from>
    <xdr:to>
      <xdr:col>10</xdr:col>
      <xdr:colOff>811530</xdr:colOff>
      <xdr:row>24</xdr:row>
      <xdr:rowOff>175933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ED26CC9-2979-41E8-BF48-8ED07D024E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7</xdr:row>
      <xdr:rowOff>171450</xdr:rowOff>
    </xdr:from>
    <xdr:to>
      <xdr:col>10</xdr:col>
      <xdr:colOff>809625</xdr:colOff>
      <xdr:row>23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AC02F8-F8EA-433E-A290-E154D424F2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8"/>
  <sheetViews>
    <sheetView tabSelected="1" zoomScale="85" zoomScaleNormal="85" workbookViewId="0">
      <selection activeCell="F28" sqref="F28"/>
    </sheetView>
  </sheetViews>
  <sheetFormatPr defaultColWidth="8.77734375" defaultRowHeight="14.4" x14ac:dyDescent="0.3"/>
  <cols>
    <col min="1" max="1" width="14.33203125" style="1" bestFit="1" customWidth="1"/>
    <col min="2" max="2" width="16.33203125" style="1" bestFit="1" customWidth="1"/>
    <col min="3" max="5" width="8.77734375" style="1"/>
    <col min="6" max="6" width="15.33203125" style="1" bestFit="1" customWidth="1"/>
    <col min="7" max="7" width="12" style="1" bestFit="1" customWidth="1"/>
    <col min="8" max="8" width="11.44140625" style="1" bestFit="1" customWidth="1"/>
    <col min="9" max="9" width="8.77734375" style="1"/>
    <col min="10" max="11" width="11.44140625" style="1" bestFit="1" customWidth="1"/>
    <col min="12" max="16384" width="8.77734375" style="1"/>
  </cols>
  <sheetData>
    <row r="1" spans="1:11" x14ac:dyDescent="0.3">
      <c r="A1" s="1" t="s">
        <v>0</v>
      </c>
      <c r="B1" s="1" t="s">
        <v>1</v>
      </c>
      <c r="C1" s="1" t="s">
        <v>2</v>
      </c>
      <c r="D1" s="1" t="s">
        <v>3</v>
      </c>
      <c r="G1" s="1" t="s">
        <v>153</v>
      </c>
      <c r="H1" s="1" t="s">
        <v>155</v>
      </c>
      <c r="J1" s="1" t="s">
        <v>154</v>
      </c>
      <c r="K1" s="1" t="s">
        <v>156</v>
      </c>
    </row>
    <row r="2" spans="1:11" x14ac:dyDescent="0.3">
      <c r="A2" s="1" t="s">
        <v>116</v>
      </c>
      <c r="B2" s="1" t="s">
        <v>42</v>
      </c>
      <c r="C2" s="1">
        <v>59.142699999999998</v>
      </c>
      <c r="D2" s="1">
        <v>-41.752499999999998</v>
      </c>
      <c r="F2" s="1" t="s">
        <v>42</v>
      </c>
      <c r="G2" s="1">
        <f>AVERAGE(C2:C10)</f>
        <v>48.808055555555562</v>
      </c>
      <c r="H2" s="1">
        <f>AVERAGE(D2:D10)</f>
        <v>-39.346094444444446</v>
      </c>
      <c r="J2" s="1">
        <f>_xlfn.STDEV.S(C2:C10)</f>
        <v>10.017872358204471</v>
      </c>
      <c r="K2" s="1">
        <f>_xlfn.STDEV.S(D2:D10)</f>
        <v>20.099801067896859</v>
      </c>
    </row>
    <row r="3" spans="1:11" x14ac:dyDescent="0.3">
      <c r="A3" s="1" t="s">
        <v>117</v>
      </c>
      <c r="B3" s="1" t="s">
        <v>42</v>
      </c>
      <c r="C3" s="1">
        <v>62.441899999999997</v>
      </c>
      <c r="D3" s="1">
        <v>-42.843400000000003</v>
      </c>
      <c r="F3" s="1" t="s">
        <v>41</v>
      </c>
      <c r="G3" s="1">
        <f>AVERAGE(C11:C16)</f>
        <v>10.926151666666664</v>
      </c>
      <c r="H3" s="1">
        <f>AVERAGE(D11:D16)</f>
        <v>33.551333333333332</v>
      </c>
      <c r="J3" s="1">
        <f>_xlfn.STDEV.S(C11:C16)</f>
        <v>11.576900609675143</v>
      </c>
      <c r="K3" s="1">
        <f>_xlfn.STDEV.S(D11:D16)</f>
        <v>16.390726307844528</v>
      </c>
    </row>
    <row r="4" spans="1:11" x14ac:dyDescent="0.3">
      <c r="A4" s="1" t="s">
        <v>118</v>
      </c>
      <c r="B4" s="1" t="s">
        <v>42</v>
      </c>
      <c r="C4" s="1">
        <v>37.582999999999998</v>
      </c>
      <c r="D4" s="1">
        <v>2.43085</v>
      </c>
      <c r="F4" s="1" t="s">
        <v>12</v>
      </c>
      <c r="G4" s="1">
        <f>AVERAGE(C17:C22)</f>
        <v>4.1147533333333328</v>
      </c>
      <c r="H4" s="1">
        <f>AVERAGE(D17:D22)</f>
        <v>50.450933333333325</v>
      </c>
      <c r="J4" s="1">
        <f>_xlfn.STDEV.S(C17:C22)</f>
        <v>15.657052470713211</v>
      </c>
      <c r="K4" s="1">
        <f>_xlfn.STDEV.S(D17:D22)</f>
        <v>19.918740785668859</v>
      </c>
    </row>
    <row r="5" spans="1:11" x14ac:dyDescent="0.3">
      <c r="A5" s="1" t="s">
        <v>119</v>
      </c>
      <c r="B5" s="1" t="s">
        <v>42</v>
      </c>
      <c r="C5" s="1">
        <v>48.9816</v>
      </c>
      <c r="D5" s="1">
        <v>-19.343</v>
      </c>
      <c r="F5" s="1" t="s">
        <v>30</v>
      </c>
      <c r="G5" s="1">
        <f>AVERAGE(C23:C26)</f>
        <v>-37.876075</v>
      </c>
      <c r="H5" s="1">
        <f>AVERAGE(D23:D26)</f>
        <v>6.7623724999999997</v>
      </c>
      <c r="J5" s="1">
        <f>_xlfn.STDEV.S(C23:C26)</f>
        <v>16.603421731553798</v>
      </c>
      <c r="K5" s="1">
        <f>_xlfn.STDEV.S(D23:D26)</f>
        <v>16.178170772732365</v>
      </c>
    </row>
    <row r="6" spans="1:11" x14ac:dyDescent="0.3">
      <c r="A6" s="1" t="s">
        <v>120</v>
      </c>
      <c r="B6" s="1" t="s">
        <v>42</v>
      </c>
      <c r="C6" s="1">
        <v>53.300600000000003</v>
      </c>
      <c r="D6" s="1">
        <v>-58.225499999999997</v>
      </c>
      <c r="F6" s="1" t="s">
        <v>24</v>
      </c>
      <c r="G6" s="1">
        <f>AVERAGE(C27:C32)</f>
        <v>-8.6084683333333327</v>
      </c>
      <c r="H6" s="1">
        <f>AVERAGE(D27:D32)</f>
        <v>2.8135766666666666</v>
      </c>
      <c r="J6" s="1">
        <f>_xlfn.STDEV.S(C27:C32)</f>
        <v>12.683492693452253</v>
      </c>
      <c r="K6" s="1">
        <f>_xlfn.STDEV.S(D27:D32)</f>
        <v>25.915209774973203</v>
      </c>
    </row>
    <row r="7" spans="1:11" x14ac:dyDescent="0.3">
      <c r="A7" s="1" t="s">
        <v>121</v>
      </c>
      <c r="B7" s="1" t="s">
        <v>42</v>
      </c>
      <c r="C7" s="1">
        <v>42.866799999999998</v>
      </c>
      <c r="D7" s="1">
        <v>-45.852800000000002</v>
      </c>
      <c r="F7" s="1" t="s">
        <v>35</v>
      </c>
      <c r="G7" s="1">
        <f>AVERAGE(C33:C38)</f>
        <v>-54.393799999999999</v>
      </c>
      <c r="H7" s="1">
        <f>AVERAGE(D33:D38)</f>
        <v>-32.304955</v>
      </c>
      <c r="J7" s="1">
        <f>_xlfn.STDEV.S(C33:C38)</f>
        <v>19.645111973312847</v>
      </c>
      <c r="K7" s="1">
        <f>_xlfn.STDEV.S(D33:D38)</f>
        <v>22.857282506609355</v>
      </c>
    </row>
    <row r="8" spans="1:11" x14ac:dyDescent="0.3">
      <c r="A8" s="1" t="s">
        <v>122</v>
      </c>
      <c r="B8" s="1" t="s">
        <v>42</v>
      </c>
      <c r="C8" s="1">
        <v>49.283000000000001</v>
      </c>
      <c r="D8" s="1">
        <v>-46.480600000000003</v>
      </c>
    </row>
    <row r="9" spans="1:11" x14ac:dyDescent="0.3">
      <c r="A9" s="1" t="s">
        <v>123</v>
      </c>
      <c r="B9" s="1" t="s">
        <v>42</v>
      </c>
      <c r="C9" s="1">
        <v>54.174799999999998</v>
      </c>
      <c r="D9" s="1">
        <v>-37.868299999999998</v>
      </c>
    </row>
    <row r="10" spans="1:11" x14ac:dyDescent="0.3">
      <c r="A10" s="1" t="s">
        <v>124</v>
      </c>
      <c r="B10" s="1" t="s">
        <v>42</v>
      </c>
      <c r="C10" s="1">
        <v>31.498100000000001</v>
      </c>
      <c r="D10" s="1">
        <v>-64.179599999999994</v>
      </c>
    </row>
    <row r="11" spans="1:11" x14ac:dyDescent="0.3">
      <c r="A11" s="1" t="s">
        <v>125</v>
      </c>
      <c r="B11" s="1" t="s">
        <v>41</v>
      </c>
      <c r="C11" s="1">
        <v>4.9469500000000002</v>
      </c>
      <c r="D11" s="1">
        <v>13.9047</v>
      </c>
    </row>
    <row r="12" spans="1:11" x14ac:dyDescent="0.3">
      <c r="A12" s="1" t="s">
        <v>126</v>
      </c>
      <c r="B12" s="1" t="s">
        <v>41</v>
      </c>
      <c r="C12" s="1">
        <v>26.180399999999999</v>
      </c>
      <c r="D12" s="1">
        <v>23.2498</v>
      </c>
    </row>
    <row r="13" spans="1:11" x14ac:dyDescent="0.3">
      <c r="A13" s="1" t="s">
        <v>127</v>
      </c>
      <c r="B13" s="1" t="s">
        <v>41</v>
      </c>
      <c r="C13" s="1">
        <v>12.426500000000001</v>
      </c>
      <c r="D13" s="1">
        <v>54.677700000000002</v>
      </c>
    </row>
    <row r="14" spans="1:11" x14ac:dyDescent="0.3">
      <c r="A14" s="1" t="s">
        <v>128</v>
      </c>
      <c r="B14" s="1" t="s">
        <v>41</v>
      </c>
      <c r="C14" s="1">
        <v>-2.8902100000000002</v>
      </c>
      <c r="D14" s="1">
        <v>47.705500000000001</v>
      </c>
    </row>
    <row r="15" spans="1:11" x14ac:dyDescent="0.3">
      <c r="A15" s="1" t="s">
        <v>129</v>
      </c>
      <c r="B15" s="1" t="s">
        <v>41</v>
      </c>
      <c r="C15" s="1">
        <v>2.3492700000000002</v>
      </c>
      <c r="D15" s="1">
        <v>21.131</v>
      </c>
    </row>
    <row r="16" spans="1:11" x14ac:dyDescent="0.3">
      <c r="A16" s="1" t="s">
        <v>130</v>
      </c>
      <c r="B16" s="1" t="s">
        <v>41</v>
      </c>
      <c r="C16" s="1">
        <v>22.544</v>
      </c>
      <c r="D16" s="1">
        <v>40.639299999999999</v>
      </c>
    </row>
    <row r="17" spans="1:4" x14ac:dyDescent="0.3">
      <c r="A17" s="1" t="s">
        <v>131</v>
      </c>
      <c r="B17" s="1" t="s">
        <v>12</v>
      </c>
      <c r="C17" s="1">
        <v>9.9022199999999998</v>
      </c>
      <c r="D17" s="1">
        <v>63.673099999999998</v>
      </c>
    </row>
    <row r="18" spans="1:4" x14ac:dyDescent="0.3">
      <c r="A18" s="1" t="s">
        <v>132</v>
      </c>
      <c r="B18" s="1" t="s">
        <v>12</v>
      </c>
      <c r="C18" s="1">
        <v>-15.6409</v>
      </c>
      <c r="D18" s="1">
        <v>62.767600000000002</v>
      </c>
    </row>
    <row r="19" spans="1:4" x14ac:dyDescent="0.3">
      <c r="A19" s="1" t="s">
        <v>133</v>
      </c>
      <c r="B19" s="1" t="s">
        <v>12</v>
      </c>
      <c r="C19" s="1">
        <v>14.2334</v>
      </c>
      <c r="D19" s="1">
        <v>61.505400000000002</v>
      </c>
    </row>
    <row r="20" spans="1:4" x14ac:dyDescent="0.3">
      <c r="A20" s="1" t="s">
        <v>134</v>
      </c>
      <c r="B20" s="1" t="s">
        <v>12</v>
      </c>
      <c r="C20" s="1">
        <v>13.847300000000001</v>
      </c>
      <c r="D20" s="1">
        <v>65.016199999999998</v>
      </c>
    </row>
    <row r="21" spans="1:4" x14ac:dyDescent="0.3">
      <c r="A21" s="1" t="s">
        <v>135</v>
      </c>
      <c r="B21" s="1" t="s">
        <v>12</v>
      </c>
      <c r="C21" s="1">
        <v>-15.966200000000001</v>
      </c>
      <c r="D21" s="1">
        <v>22.196999999999999</v>
      </c>
    </row>
    <row r="22" spans="1:4" x14ac:dyDescent="0.3">
      <c r="A22" s="1" t="s">
        <v>136</v>
      </c>
      <c r="B22" s="1" t="s">
        <v>12</v>
      </c>
      <c r="C22" s="1">
        <v>18.3127</v>
      </c>
      <c r="D22" s="1">
        <v>27.546299999999999</v>
      </c>
    </row>
    <row r="23" spans="1:4" x14ac:dyDescent="0.3">
      <c r="A23" s="1" t="s">
        <v>137</v>
      </c>
      <c r="B23" s="1" t="s">
        <v>30</v>
      </c>
      <c r="C23" s="1">
        <v>-60.371899999999997</v>
      </c>
      <c r="D23" s="1">
        <v>-10.494300000000001</v>
      </c>
    </row>
    <row r="24" spans="1:4" x14ac:dyDescent="0.3">
      <c r="A24" s="1" t="s">
        <v>138</v>
      </c>
      <c r="B24" s="1" t="s">
        <v>30</v>
      </c>
      <c r="C24" s="1">
        <v>-40.299799999999998</v>
      </c>
      <c r="D24" s="1">
        <v>1.20974</v>
      </c>
    </row>
    <row r="25" spans="1:4" x14ac:dyDescent="0.3">
      <c r="A25" s="1" t="s">
        <v>139</v>
      </c>
      <c r="B25" s="1" t="s">
        <v>30</v>
      </c>
      <c r="C25" s="1">
        <v>-26.9316</v>
      </c>
      <c r="D25" s="1">
        <v>8.2563499999999994</v>
      </c>
    </row>
    <row r="26" spans="1:4" x14ac:dyDescent="0.3">
      <c r="A26" s="1" t="s">
        <v>140</v>
      </c>
      <c r="B26" s="1" t="s">
        <v>30</v>
      </c>
      <c r="C26" s="1">
        <v>-23.901</v>
      </c>
      <c r="D26" s="1">
        <v>28.0777</v>
      </c>
    </row>
    <row r="27" spans="1:4" x14ac:dyDescent="0.3">
      <c r="A27" s="1" t="s">
        <v>141</v>
      </c>
      <c r="B27" s="1" t="s">
        <v>24</v>
      </c>
      <c r="C27" s="1">
        <v>-1.0222500000000001</v>
      </c>
      <c r="D27" s="1">
        <v>31.689900000000002</v>
      </c>
    </row>
    <row r="28" spans="1:4" x14ac:dyDescent="0.3">
      <c r="A28" s="1" t="s">
        <v>142</v>
      </c>
      <c r="B28" s="1" t="s">
        <v>24</v>
      </c>
      <c r="C28" s="1">
        <v>-22.338100000000001</v>
      </c>
      <c r="D28" s="1">
        <v>-23.290199999999999</v>
      </c>
    </row>
    <row r="29" spans="1:4" x14ac:dyDescent="0.3">
      <c r="A29" s="1" t="s">
        <v>143</v>
      </c>
      <c r="B29" s="1" t="s">
        <v>24</v>
      </c>
      <c r="C29" s="1">
        <v>-18.593599999999999</v>
      </c>
      <c r="D29" s="1">
        <v>-5.0351400000000002</v>
      </c>
    </row>
    <row r="30" spans="1:4" x14ac:dyDescent="0.3">
      <c r="A30" s="1" t="s">
        <v>144</v>
      </c>
      <c r="B30" s="1" t="s">
        <v>24</v>
      </c>
      <c r="C30" s="1">
        <v>3.1547700000000001</v>
      </c>
      <c r="D30" s="1">
        <v>12.0588</v>
      </c>
    </row>
    <row r="31" spans="1:4" x14ac:dyDescent="0.3">
      <c r="A31" s="1" t="s">
        <v>145</v>
      </c>
      <c r="B31" s="1" t="s">
        <v>24</v>
      </c>
      <c r="C31" s="1">
        <v>-18.889700000000001</v>
      </c>
      <c r="D31" s="1">
        <v>-28.313800000000001</v>
      </c>
    </row>
    <row r="32" spans="1:4" x14ac:dyDescent="0.3">
      <c r="A32" s="1" t="s">
        <v>146</v>
      </c>
      <c r="B32" s="1" t="s">
        <v>24</v>
      </c>
      <c r="C32" s="1">
        <v>6.0380700000000003</v>
      </c>
      <c r="D32" s="1">
        <v>29.771899999999999</v>
      </c>
    </row>
    <row r="33" spans="1:4" x14ac:dyDescent="0.3">
      <c r="A33" s="1" t="s">
        <v>147</v>
      </c>
      <c r="B33" s="1" t="s">
        <v>35</v>
      </c>
      <c r="C33" s="1">
        <v>-85.257999999999996</v>
      </c>
      <c r="D33" s="1">
        <v>-57.612699999999997</v>
      </c>
    </row>
    <row r="34" spans="1:4" x14ac:dyDescent="0.3">
      <c r="A34" s="1" t="s">
        <v>148</v>
      </c>
      <c r="B34" s="1" t="s">
        <v>35</v>
      </c>
      <c r="C34" s="1">
        <v>-30.0166</v>
      </c>
      <c r="D34" s="1">
        <v>4.25237</v>
      </c>
    </row>
    <row r="35" spans="1:4" x14ac:dyDescent="0.3">
      <c r="A35" s="1" t="s">
        <v>149</v>
      </c>
      <c r="B35" s="1" t="s">
        <v>35</v>
      </c>
      <c r="C35" s="1">
        <v>-40.443899999999999</v>
      </c>
      <c r="D35" s="1">
        <v>-16.615500000000001</v>
      </c>
    </row>
    <row r="36" spans="1:4" x14ac:dyDescent="0.3">
      <c r="A36" s="1" t="s">
        <v>150</v>
      </c>
      <c r="B36" s="1" t="s">
        <v>35</v>
      </c>
      <c r="C36" s="1">
        <v>-67.4084</v>
      </c>
      <c r="D36" s="1">
        <v>-49.909700000000001</v>
      </c>
    </row>
    <row r="37" spans="1:4" x14ac:dyDescent="0.3">
      <c r="A37" s="1" t="s">
        <v>151</v>
      </c>
      <c r="B37" s="1" t="s">
        <v>35</v>
      </c>
      <c r="C37" s="1">
        <v>-52.924700000000001</v>
      </c>
      <c r="D37" s="1">
        <v>-41.197400000000002</v>
      </c>
    </row>
    <row r="38" spans="1:4" x14ac:dyDescent="0.3">
      <c r="A38" s="1" t="s">
        <v>152</v>
      </c>
      <c r="B38" s="1" t="s">
        <v>35</v>
      </c>
      <c r="C38" s="1">
        <v>-50.311199999999999</v>
      </c>
      <c r="D38" s="1">
        <v>-32.7468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8"/>
  <sheetViews>
    <sheetView workbookViewId="0">
      <selection activeCell="L25" sqref="L25"/>
    </sheetView>
  </sheetViews>
  <sheetFormatPr defaultColWidth="8.77734375" defaultRowHeight="14.4" x14ac:dyDescent="0.3"/>
  <cols>
    <col min="1" max="1" width="14.33203125" bestFit="1" customWidth="1"/>
    <col min="2" max="2" width="16.33203125" bestFit="1" customWidth="1"/>
    <col min="6" max="6" width="16.33203125" bestFit="1" customWidth="1"/>
    <col min="7" max="8" width="12.6640625" bestFit="1" customWidth="1"/>
    <col min="10" max="11" width="12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G1" t="s">
        <v>153</v>
      </c>
      <c r="H1" t="s">
        <v>155</v>
      </c>
      <c r="J1" t="s">
        <v>154</v>
      </c>
      <c r="K1" t="s">
        <v>156</v>
      </c>
    </row>
    <row r="2" spans="1:11" x14ac:dyDescent="0.3">
      <c r="A2" t="s">
        <v>79</v>
      </c>
      <c r="B2" t="s">
        <v>42</v>
      </c>
      <c r="C2">
        <v>45.072800000000001</v>
      </c>
      <c r="D2">
        <v>-32.198300000000003</v>
      </c>
      <c r="F2" t="s">
        <v>42</v>
      </c>
      <c r="G2">
        <f>AVERAGE(C2:C10)</f>
        <v>36.749035555555558</v>
      </c>
      <c r="H2">
        <f>AVERAGE(D2:D10)</f>
        <v>-32.662437777777775</v>
      </c>
      <c r="J2">
        <f>_xlfn.STDEV.S(C2:C10)</f>
        <v>18.967401372918161</v>
      </c>
      <c r="K2">
        <f>_xlfn.STDEV.S(D2:D10)</f>
        <v>7.0988583625710335</v>
      </c>
    </row>
    <row r="3" spans="1:11" x14ac:dyDescent="0.3">
      <c r="A3" t="s">
        <v>80</v>
      </c>
      <c r="B3" t="s">
        <v>42</v>
      </c>
      <c r="C3">
        <v>-1.7696799999999999</v>
      </c>
      <c r="D3">
        <v>-43.233600000000003</v>
      </c>
      <c r="F3" t="s">
        <v>41</v>
      </c>
      <c r="G3">
        <f>AVERAGE(C33:C38)</f>
        <v>-20.661448333333333</v>
      </c>
      <c r="H3">
        <f>AVERAGE(D33:D38)</f>
        <v>-38.113033333333327</v>
      </c>
      <c r="J3">
        <f>_xlfn.STDEV.S(C34:C38)</f>
        <v>19.464342296369018</v>
      </c>
      <c r="K3">
        <f>_xlfn.STDEV.S(D34:D38)</f>
        <v>15.680383187186457</v>
      </c>
    </row>
    <row r="4" spans="1:11" x14ac:dyDescent="0.3">
      <c r="A4" t="s">
        <v>81</v>
      </c>
      <c r="B4" t="s">
        <v>42</v>
      </c>
      <c r="C4">
        <v>52.963900000000002</v>
      </c>
      <c r="D4">
        <v>-20.358499999999999</v>
      </c>
      <c r="F4" t="s">
        <v>12</v>
      </c>
      <c r="G4">
        <f>AVERAGE(C23:C27)</f>
        <v>-47.618359999999996</v>
      </c>
      <c r="H4">
        <f>AVERAGE(D23:D27)</f>
        <v>1.1604119999999998</v>
      </c>
      <c r="J4">
        <f>_xlfn.STDEV.S(C23:C27)</f>
        <v>16.35761285680158</v>
      </c>
      <c r="K4">
        <f>_xlfn.STDEV.S(D23:D27)</f>
        <v>7.0103214228286284</v>
      </c>
    </row>
    <row r="5" spans="1:11" x14ac:dyDescent="0.3">
      <c r="A5" t="s">
        <v>82</v>
      </c>
      <c r="B5" t="s">
        <v>42</v>
      </c>
      <c r="C5">
        <v>30.311699999999998</v>
      </c>
      <c r="D5">
        <v>-39.694099999999999</v>
      </c>
      <c r="F5" t="s">
        <v>30</v>
      </c>
      <c r="G5">
        <f>AVERAGE(C17:C22)</f>
        <v>40.978900000000003</v>
      </c>
      <c r="H5">
        <f>AVERAGE(D17:D22)</f>
        <v>36.820216666666667</v>
      </c>
      <c r="J5">
        <f>_xlfn.STDEV.S(C17:C22)</f>
        <v>9.1519141864420881</v>
      </c>
      <c r="K5">
        <f>_xlfn.STDEV.S(D17:D22)</f>
        <v>10.010580032828605</v>
      </c>
    </row>
    <row r="6" spans="1:11" x14ac:dyDescent="0.3">
      <c r="A6" t="s">
        <v>83</v>
      </c>
      <c r="B6" t="s">
        <v>42</v>
      </c>
      <c r="C6">
        <v>50.2834</v>
      </c>
      <c r="D6">
        <v>-28.6189</v>
      </c>
      <c r="F6" t="s">
        <v>24</v>
      </c>
      <c r="G6">
        <f>AVERAGE(C11:C16)</f>
        <v>-3.688428333333333</v>
      </c>
      <c r="H6">
        <f>AVERAGE(D11:D16)</f>
        <v>34.515799999999999</v>
      </c>
      <c r="J6">
        <f>_xlfn.STDEV.S(C11:C16)</f>
        <v>23.568409797982056</v>
      </c>
      <c r="K6">
        <f>_xlfn.STDEV.S(D11:D16)</f>
        <v>13.817684748755855</v>
      </c>
    </row>
    <row r="7" spans="1:11" x14ac:dyDescent="0.3">
      <c r="A7" t="s">
        <v>84</v>
      </c>
      <c r="B7" t="s">
        <v>42</v>
      </c>
      <c r="C7">
        <v>29.8657</v>
      </c>
      <c r="D7">
        <v>-38.036140000000003</v>
      </c>
      <c r="F7" t="s">
        <v>35</v>
      </c>
      <c r="G7">
        <f>AVERAGE(C28:C33)</f>
        <v>-43.615716666666664</v>
      </c>
      <c r="H7">
        <f>AVERAGE(D28:D33)</f>
        <v>17.292038333333334</v>
      </c>
      <c r="J7">
        <f>_xlfn.STDEV.S(C28:C33)</f>
        <v>19.683119694541983</v>
      </c>
      <c r="K7">
        <f>_xlfn.STDEV.S(D28:D33)</f>
        <v>6.3541372505806528</v>
      </c>
    </row>
    <row r="8" spans="1:11" x14ac:dyDescent="0.3">
      <c r="A8" t="s">
        <v>85</v>
      </c>
      <c r="B8" t="s">
        <v>42</v>
      </c>
      <c r="C8">
        <v>54.1768</v>
      </c>
      <c r="D8">
        <v>-29.6434</v>
      </c>
    </row>
    <row r="9" spans="1:11" x14ac:dyDescent="0.3">
      <c r="A9" t="s">
        <v>86</v>
      </c>
      <c r="B9" t="s">
        <v>42</v>
      </c>
      <c r="C9">
        <v>50.406599999999997</v>
      </c>
      <c r="D9">
        <v>-27.148399999999999</v>
      </c>
    </row>
    <row r="10" spans="1:11" x14ac:dyDescent="0.3">
      <c r="A10" t="s">
        <v>87</v>
      </c>
      <c r="B10" t="s">
        <v>42</v>
      </c>
      <c r="C10">
        <v>19.430099999999999</v>
      </c>
      <c r="D10">
        <v>-35.0306</v>
      </c>
    </row>
    <row r="11" spans="1:11" x14ac:dyDescent="0.3">
      <c r="A11" t="s">
        <v>88</v>
      </c>
      <c r="B11" t="s">
        <v>24</v>
      </c>
      <c r="C11">
        <v>-4.4734499999999997</v>
      </c>
      <c r="D11">
        <v>23.038499999999999</v>
      </c>
    </row>
    <row r="12" spans="1:11" x14ac:dyDescent="0.3">
      <c r="A12" t="s">
        <v>89</v>
      </c>
      <c r="B12" t="s">
        <v>24</v>
      </c>
      <c r="C12">
        <v>-20.895</v>
      </c>
      <c r="D12">
        <v>27.318000000000001</v>
      </c>
    </row>
    <row r="13" spans="1:11" x14ac:dyDescent="0.3">
      <c r="A13" t="s">
        <v>90</v>
      </c>
      <c r="B13" t="s">
        <v>24</v>
      </c>
      <c r="C13">
        <v>14.552199999999999</v>
      </c>
      <c r="D13">
        <v>56.321599999999997</v>
      </c>
    </row>
    <row r="14" spans="1:11" x14ac:dyDescent="0.3">
      <c r="A14" t="s">
        <v>91</v>
      </c>
      <c r="B14" t="s">
        <v>24</v>
      </c>
      <c r="C14">
        <v>3.8590800000000001</v>
      </c>
      <c r="D14">
        <v>36.555700000000002</v>
      </c>
    </row>
    <row r="15" spans="1:11" x14ac:dyDescent="0.3">
      <c r="A15" t="s">
        <v>92</v>
      </c>
      <c r="B15" t="s">
        <v>24</v>
      </c>
      <c r="C15">
        <v>24.511500000000002</v>
      </c>
      <c r="D15">
        <v>43.722099999999998</v>
      </c>
    </row>
    <row r="16" spans="1:11" x14ac:dyDescent="0.3">
      <c r="A16" t="s">
        <v>93</v>
      </c>
      <c r="B16" t="s">
        <v>24</v>
      </c>
      <c r="C16">
        <v>-39.684899999999999</v>
      </c>
      <c r="D16">
        <v>20.1389</v>
      </c>
    </row>
    <row r="17" spans="1:4" x14ac:dyDescent="0.3">
      <c r="A17" t="s">
        <v>94</v>
      </c>
      <c r="B17" t="s">
        <v>30</v>
      </c>
      <c r="C17">
        <v>37.049700000000001</v>
      </c>
      <c r="D17">
        <v>30.749600000000001</v>
      </c>
    </row>
    <row r="18" spans="1:4" x14ac:dyDescent="0.3">
      <c r="A18" t="s">
        <v>95</v>
      </c>
      <c r="B18" t="s">
        <v>30</v>
      </c>
      <c r="C18">
        <v>47.400500000000001</v>
      </c>
      <c r="D18">
        <v>41.2378</v>
      </c>
    </row>
    <row r="19" spans="1:4" x14ac:dyDescent="0.3">
      <c r="A19" t="s">
        <v>96</v>
      </c>
      <c r="B19" t="s">
        <v>30</v>
      </c>
      <c r="C19">
        <v>45.8127</v>
      </c>
      <c r="D19">
        <v>41.058999999999997</v>
      </c>
    </row>
    <row r="20" spans="1:4" x14ac:dyDescent="0.3">
      <c r="A20" t="s">
        <v>97</v>
      </c>
      <c r="B20" t="s">
        <v>30</v>
      </c>
      <c r="C20">
        <v>52.443399999999997</v>
      </c>
      <c r="D20">
        <v>52.780799999999999</v>
      </c>
    </row>
    <row r="21" spans="1:4" x14ac:dyDescent="0.3">
      <c r="A21" t="s">
        <v>98</v>
      </c>
      <c r="B21" t="s">
        <v>30</v>
      </c>
      <c r="C21">
        <v>27.6614</v>
      </c>
      <c r="D21">
        <v>27.533100000000001</v>
      </c>
    </row>
    <row r="22" spans="1:4" x14ac:dyDescent="0.3">
      <c r="A22" t="s">
        <v>99</v>
      </c>
      <c r="B22" t="s">
        <v>30</v>
      </c>
      <c r="C22">
        <v>35.505699999999997</v>
      </c>
      <c r="D22">
        <v>27.561</v>
      </c>
    </row>
    <row r="23" spans="1:4" x14ac:dyDescent="0.3">
      <c r="A23" t="s">
        <v>103</v>
      </c>
      <c r="B23" t="s">
        <v>12</v>
      </c>
      <c r="C23">
        <v>-45.233400000000003</v>
      </c>
      <c r="D23">
        <v>1.4866200000000001</v>
      </c>
    </row>
    <row r="24" spans="1:4" x14ac:dyDescent="0.3">
      <c r="A24" t="s">
        <v>100</v>
      </c>
      <c r="B24" t="s">
        <v>12</v>
      </c>
      <c r="C24">
        <v>-56.725299999999997</v>
      </c>
      <c r="D24">
        <v>5.1661099999999998</v>
      </c>
    </row>
    <row r="25" spans="1:4" x14ac:dyDescent="0.3">
      <c r="A25" t="s">
        <v>101</v>
      </c>
      <c r="B25" t="s">
        <v>12</v>
      </c>
      <c r="C25">
        <v>-36.8523</v>
      </c>
      <c r="D25">
        <v>3.12629</v>
      </c>
    </row>
    <row r="26" spans="1:4" x14ac:dyDescent="0.3">
      <c r="A26" t="s">
        <v>102</v>
      </c>
      <c r="B26" t="s">
        <v>12</v>
      </c>
      <c r="C26">
        <v>-28.933199999999999</v>
      </c>
      <c r="D26">
        <v>6.8639400000000004</v>
      </c>
    </row>
    <row r="27" spans="1:4" x14ac:dyDescent="0.3">
      <c r="A27" t="s">
        <v>104</v>
      </c>
      <c r="B27" t="s">
        <v>12</v>
      </c>
      <c r="C27">
        <v>-70.3476</v>
      </c>
      <c r="D27">
        <v>-10.8409</v>
      </c>
    </row>
    <row r="28" spans="1:4" x14ac:dyDescent="0.3">
      <c r="A28" t="s">
        <v>105</v>
      </c>
      <c r="B28" t="s">
        <v>35</v>
      </c>
      <c r="C28">
        <v>-55.224499999999999</v>
      </c>
      <c r="D28">
        <v>8.2664299999999997</v>
      </c>
    </row>
    <row r="29" spans="1:4" x14ac:dyDescent="0.3">
      <c r="A29" t="s">
        <v>106</v>
      </c>
      <c r="B29" t="s">
        <v>35</v>
      </c>
      <c r="C29">
        <v>-38.693600000000004</v>
      </c>
      <c r="D29">
        <v>21.409300000000002</v>
      </c>
    </row>
    <row r="30" spans="1:4" x14ac:dyDescent="0.3">
      <c r="A30" t="s">
        <v>107</v>
      </c>
      <c r="B30" t="s">
        <v>35</v>
      </c>
      <c r="C30">
        <v>-49.508899999999997</v>
      </c>
      <c r="D30">
        <v>12.874599999999999</v>
      </c>
    </row>
    <row r="31" spans="1:4" x14ac:dyDescent="0.3">
      <c r="A31" t="s">
        <v>108</v>
      </c>
      <c r="B31" t="s">
        <v>35</v>
      </c>
      <c r="C31">
        <v>-11.1891</v>
      </c>
      <c r="D31">
        <v>21.785499999999999</v>
      </c>
    </row>
    <row r="32" spans="1:4" x14ac:dyDescent="0.3">
      <c r="A32" t="s">
        <v>109</v>
      </c>
      <c r="B32" t="s">
        <v>35</v>
      </c>
      <c r="C32">
        <v>-37.807400000000001</v>
      </c>
      <c r="D32">
        <v>24.811199999999999</v>
      </c>
    </row>
    <row r="33" spans="1:4" x14ac:dyDescent="0.3">
      <c r="A33" t="s">
        <v>110</v>
      </c>
      <c r="B33" t="s">
        <v>35</v>
      </c>
      <c r="C33">
        <v>-69.270799999999994</v>
      </c>
      <c r="D33">
        <v>14.6052</v>
      </c>
    </row>
    <row r="34" spans="1:4" x14ac:dyDescent="0.3">
      <c r="A34" t="s">
        <v>111</v>
      </c>
      <c r="B34" t="s">
        <v>41</v>
      </c>
      <c r="C34">
        <v>4.76851</v>
      </c>
      <c r="D34">
        <v>-35.5304</v>
      </c>
    </row>
    <row r="35" spans="1:4" x14ac:dyDescent="0.3">
      <c r="A35" t="s">
        <v>112</v>
      </c>
      <c r="B35" t="s">
        <v>41</v>
      </c>
      <c r="C35">
        <v>-26.4377</v>
      </c>
      <c r="D35">
        <v>-61.117899999999999</v>
      </c>
    </row>
    <row r="36" spans="1:4" x14ac:dyDescent="0.3">
      <c r="A36" t="s">
        <v>113</v>
      </c>
      <c r="B36" t="s">
        <v>41</v>
      </c>
      <c r="C36">
        <v>-36.774900000000002</v>
      </c>
      <c r="D36">
        <v>-69.618399999999994</v>
      </c>
    </row>
    <row r="37" spans="1:4" x14ac:dyDescent="0.3">
      <c r="A37" t="s">
        <v>114</v>
      </c>
      <c r="B37" t="s">
        <v>41</v>
      </c>
      <c r="C37">
        <v>5.91744</v>
      </c>
      <c r="D37">
        <v>-36.2121</v>
      </c>
    </row>
    <row r="38" spans="1:4" x14ac:dyDescent="0.3">
      <c r="A38" t="s">
        <v>115</v>
      </c>
      <c r="B38" t="s">
        <v>41</v>
      </c>
      <c r="C38">
        <v>-2.1712400000000001</v>
      </c>
      <c r="D38">
        <v>-40.804600000000001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4"/>
  <sheetViews>
    <sheetView topLeftCell="A22" zoomScale="80" zoomScaleNormal="80" workbookViewId="0">
      <selection activeCell="G36" sqref="G36"/>
    </sheetView>
  </sheetViews>
  <sheetFormatPr defaultColWidth="8.77734375" defaultRowHeight="14.4" x14ac:dyDescent="0.3"/>
  <cols>
    <col min="1" max="1" width="14.33203125" bestFit="1" customWidth="1"/>
    <col min="2" max="2" width="16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G1" t="s">
        <v>153</v>
      </c>
      <c r="H1" t="s">
        <v>155</v>
      </c>
      <c r="J1" t="s">
        <v>154</v>
      </c>
      <c r="K1" t="s">
        <v>156</v>
      </c>
    </row>
    <row r="2" spans="1:11" x14ac:dyDescent="0.3">
      <c r="A2" t="s">
        <v>4</v>
      </c>
      <c r="B2" t="s">
        <v>42</v>
      </c>
      <c r="C2">
        <v>-16.192</v>
      </c>
      <c r="D2">
        <v>70.577500000000001</v>
      </c>
      <c r="F2" t="s">
        <v>42</v>
      </c>
      <c r="G2">
        <f>AVERAGE(C2:C9)</f>
        <v>5.6392562499999999</v>
      </c>
      <c r="H2">
        <f>AVERAGE(D2:D9)</f>
        <v>54.992100000000001</v>
      </c>
      <c r="J2">
        <f>_xlfn.STDEV.S(C2:C9)</f>
        <v>22.479236328624904</v>
      </c>
      <c r="K2">
        <f>_xlfn.STDEV.S(D2:D9)</f>
        <v>12.186890519969179</v>
      </c>
    </row>
    <row r="3" spans="1:11" x14ac:dyDescent="0.3">
      <c r="A3" t="s">
        <v>5</v>
      </c>
      <c r="B3" t="s">
        <v>42</v>
      </c>
      <c r="C3">
        <v>-14.040800000000001</v>
      </c>
      <c r="D3">
        <v>61.147300000000001</v>
      </c>
      <c r="F3" t="s">
        <v>41</v>
      </c>
      <c r="G3">
        <f>AVERAGE(C30:C34)</f>
        <v>46.473440000000004</v>
      </c>
      <c r="H3">
        <f>AVERAGE(D30:D34)</f>
        <v>1.1258980000000001</v>
      </c>
      <c r="J3">
        <f>_xlfn.STDEV.S(C30:C34)</f>
        <v>21.718441454970925</v>
      </c>
      <c r="K3">
        <f>_xlfn.STDEV.S(D30:D34)</f>
        <v>8.1071739955437003</v>
      </c>
    </row>
    <row r="4" spans="1:11" x14ac:dyDescent="0.3">
      <c r="A4" t="s">
        <v>6</v>
      </c>
      <c r="B4" t="s">
        <v>42</v>
      </c>
      <c r="C4">
        <v>-9.1148500000000006</v>
      </c>
      <c r="D4">
        <v>62.133000000000003</v>
      </c>
      <c r="F4" t="s">
        <v>12</v>
      </c>
      <c r="G4">
        <f>AVERAGE(C10:C14)</f>
        <v>-45.599880000000006</v>
      </c>
      <c r="H4">
        <f>AVERAGE(D10:D14)</f>
        <v>-10.020261000000001</v>
      </c>
      <c r="J4">
        <f>_xlfn.STDEV.S(C10:C14)</f>
        <v>27.864026222568764</v>
      </c>
      <c r="K4">
        <f>_xlfn.STDEV.S(D10:D14)</f>
        <v>8.0445211057762762</v>
      </c>
    </row>
    <row r="5" spans="1:11" x14ac:dyDescent="0.3">
      <c r="A5" t="s">
        <v>7</v>
      </c>
      <c r="B5" t="s">
        <v>42</v>
      </c>
      <c r="C5">
        <v>28.580300000000001</v>
      </c>
      <c r="D5">
        <v>40.985900000000001</v>
      </c>
      <c r="F5" t="s">
        <v>30</v>
      </c>
      <c r="G5">
        <f>AVERAGE(C20:C25)</f>
        <v>-27.375395000000001</v>
      </c>
      <c r="H5">
        <f>AVERAGE(D20:D25)</f>
        <v>-12.795188333333334</v>
      </c>
      <c r="J5">
        <f>_xlfn.STDEV.S(C20:C25)</f>
        <v>20.671862514242637</v>
      </c>
      <c r="K5">
        <f>_xlfn.STDEV.S(D20:D25)</f>
        <v>8.1047871967089087</v>
      </c>
    </row>
    <row r="6" spans="1:11" x14ac:dyDescent="0.3">
      <c r="A6" t="s">
        <v>8</v>
      </c>
      <c r="B6" t="s">
        <v>42</v>
      </c>
      <c r="C6">
        <v>-1.4602999999999999</v>
      </c>
      <c r="D6">
        <v>56.296100000000003</v>
      </c>
      <c r="F6" t="s">
        <v>24</v>
      </c>
      <c r="G6">
        <f>AVERAGE(C15:C19)</f>
        <v>-32.041460000000001</v>
      </c>
      <c r="H6">
        <f>AVERAGE(D15:D19)</f>
        <v>-37.649979999999999</v>
      </c>
      <c r="J6">
        <f>_xlfn.STDEV.S(C15:C19)</f>
        <v>14.382898319114959</v>
      </c>
      <c r="K6">
        <f>_xlfn.STDEV.S(D15:D19)</f>
        <v>6.0458361338197086</v>
      </c>
    </row>
    <row r="7" spans="1:11" x14ac:dyDescent="0.3">
      <c r="A7" t="s">
        <v>9</v>
      </c>
      <c r="B7" t="s">
        <v>42</v>
      </c>
      <c r="C7">
        <v>20.596699999999998</v>
      </c>
      <c r="D7">
        <v>45.449800000000003</v>
      </c>
      <c r="F7" t="s">
        <v>35</v>
      </c>
      <c r="G7">
        <f>AVERAGE(C26:C29)</f>
        <v>68.744550000000004</v>
      </c>
      <c r="H7">
        <f>AVERAGE(D26:D29)</f>
        <v>-32.610975000000003</v>
      </c>
      <c r="J7">
        <f>_xlfn.STDEV.S(C26:C29)</f>
        <v>13.581723646749198</v>
      </c>
      <c r="K7">
        <f>_xlfn.STDEV.S(D26:D29)</f>
        <v>4.0130350063884981</v>
      </c>
    </row>
    <row r="8" spans="1:11" x14ac:dyDescent="0.3">
      <c r="A8" t="s">
        <v>10</v>
      </c>
      <c r="B8" t="s">
        <v>42</v>
      </c>
      <c r="C8">
        <v>44.1691</v>
      </c>
      <c r="D8">
        <v>37.586300000000001</v>
      </c>
    </row>
    <row r="9" spans="1:11" x14ac:dyDescent="0.3">
      <c r="A9" t="s">
        <v>11</v>
      </c>
      <c r="B9" t="s">
        <v>42</v>
      </c>
      <c r="C9">
        <v>-7.4241000000000001</v>
      </c>
      <c r="D9">
        <v>65.760900000000007</v>
      </c>
    </row>
    <row r="10" spans="1:11" x14ac:dyDescent="0.3">
      <c r="A10" t="s">
        <v>13</v>
      </c>
      <c r="B10" t="s">
        <v>12</v>
      </c>
      <c r="C10">
        <v>-1.4796</v>
      </c>
      <c r="D10">
        <v>-18.892600000000002</v>
      </c>
    </row>
    <row r="11" spans="1:11" x14ac:dyDescent="0.3">
      <c r="A11" t="s">
        <v>14</v>
      </c>
      <c r="B11" t="s">
        <v>12</v>
      </c>
      <c r="C11">
        <v>-37.188899999999997</v>
      </c>
      <c r="D11">
        <v>-17.447199999999999</v>
      </c>
    </row>
    <row r="12" spans="1:11" x14ac:dyDescent="0.3">
      <c r="A12" t="s">
        <v>15</v>
      </c>
      <c r="B12" t="s">
        <v>12</v>
      </c>
      <c r="C12">
        <v>-69.824700000000007</v>
      </c>
      <c r="D12">
        <v>-5.6399600000000003</v>
      </c>
    </row>
    <row r="13" spans="1:11" x14ac:dyDescent="0.3">
      <c r="A13" t="s">
        <v>16</v>
      </c>
      <c r="B13" t="s">
        <v>12</v>
      </c>
      <c r="C13">
        <v>-66.852500000000006</v>
      </c>
      <c r="D13">
        <v>0.10824499999999999</v>
      </c>
    </row>
    <row r="14" spans="1:11" x14ac:dyDescent="0.3">
      <c r="A14" t="s">
        <v>17</v>
      </c>
      <c r="B14" t="s">
        <v>12</v>
      </c>
      <c r="C14">
        <v>-52.653700000000001</v>
      </c>
      <c r="D14">
        <v>-8.2297899999999995</v>
      </c>
    </row>
    <row r="15" spans="1:11" x14ac:dyDescent="0.3">
      <c r="A15" t="s">
        <v>18</v>
      </c>
      <c r="B15" t="s">
        <v>24</v>
      </c>
      <c r="C15">
        <v>-21.534800000000001</v>
      </c>
      <c r="D15">
        <v>-37.708799999999997</v>
      </c>
    </row>
    <row r="16" spans="1:11" x14ac:dyDescent="0.3">
      <c r="A16" t="s">
        <v>19</v>
      </c>
      <c r="B16" t="s">
        <v>24</v>
      </c>
      <c r="C16">
        <v>-45.046599999999998</v>
      </c>
      <c r="D16">
        <v>-29.236699999999999</v>
      </c>
    </row>
    <row r="17" spans="1:4" x14ac:dyDescent="0.3">
      <c r="A17" t="s">
        <v>20</v>
      </c>
      <c r="B17" t="s">
        <v>24</v>
      </c>
      <c r="C17">
        <v>-16.5944</v>
      </c>
      <c r="D17">
        <v>-46.311300000000003</v>
      </c>
    </row>
    <row r="18" spans="1:4" x14ac:dyDescent="0.3">
      <c r="A18" t="s">
        <v>21</v>
      </c>
      <c r="B18" t="s">
        <v>24</v>
      </c>
      <c r="C18">
        <v>-27.897300000000001</v>
      </c>
      <c r="D18">
        <v>-37.0745</v>
      </c>
    </row>
    <row r="19" spans="1:4" x14ac:dyDescent="0.3">
      <c r="A19" t="s">
        <v>22</v>
      </c>
      <c r="B19" t="s">
        <v>24</v>
      </c>
      <c r="C19">
        <v>-49.1342</v>
      </c>
      <c r="D19">
        <v>-37.918599999999998</v>
      </c>
    </row>
    <row r="20" spans="1:4" x14ac:dyDescent="0.3">
      <c r="A20" t="s">
        <v>23</v>
      </c>
      <c r="B20" t="s">
        <v>30</v>
      </c>
      <c r="C20">
        <v>-43.555</v>
      </c>
      <c r="D20">
        <v>-2.73631</v>
      </c>
    </row>
    <row r="21" spans="1:4" x14ac:dyDescent="0.3">
      <c r="A21" t="s">
        <v>25</v>
      </c>
      <c r="B21" t="s">
        <v>30</v>
      </c>
      <c r="C21">
        <v>6.80593</v>
      </c>
      <c r="D21">
        <v>-24.319800000000001</v>
      </c>
    </row>
    <row r="22" spans="1:4" x14ac:dyDescent="0.3">
      <c r="A22" t="s">
        <v>26</v>
      </c>
      <c r="B22" t="s">
        <v>30</v>
      </c>
      <c r="C22">
        <v>-16.9129</v>
      </c>
      <c r="D22">
        <v>-18.8918</v>
      </c>
    </row>
    <row r="23" spans="1:4" x14ac:dyDescent="0.3">
      <c r="A23" t="s">
        <v>27</v>
      </c>
      <c r="B23" t="s">
        <v>30</v>
      </c>
      <c r="C23">
        <v>-38.960500000000003</v>
      </c>
      <c r="D23">
        <v>-5.8519199999999998</v>
      </c>
    </row>
    <row r="24" spans="1:4" x14ac:dyDescent="0.3">
      <c r="A24" t="s">
        <v>28</v>
      </c>
      <c r="B24" t="s">
        <v>30</v>
      </c>
      <c r="C24">
        <v>-23.158799999999999</v>
      </c>
      <c r="D24">
        <v>-10.3796</v>
      </c>
    </row>
    <row r="25" spans="1:4" x14ac:dyDescent="0.3">
      <c r="A25" t="s">
        <v>29</v>
      </c>
      <c r="B25" t="s">
        <v>30</v>
      </c>
      <c r="C25">
        <v>-48.4711</v>
      </c>
      <c r="D25">
        <v>-14.591699999999999</v>
      </c>
    </row>
    <row r="26" spans="1:4" x14ac:dyDescent="0.3">
      <c r="A26" t="s">
        <v>31</v>
      </c>
      <c r="B26" t="s">
        <v>35</v>
      </c>
      <c r="C26">
        <v>74.5471</v>
      </c>
      <c r="D26">
        <v>-38.518999999999998</v>
      </c>
    </row>
    <row r="27" spans="1:4" x14ac:dyDescent="0.3">
      <c r="A27" t="s">
        <v>32</v>
      </c>
      <c r="B27" t="s">
        <v>35</v>
      </c>
      <c r="C27">
        <v>70.388900000000007</v>
      </c>
      <c r="D27">
        <v>-29.5547</v>
      </c>
    </row>
    <row r="28" spans="1:4" x14ac:dyDescent="0.3">
      <c r="A28" t="s">
        <v>33</v>
      </c>
      <c r="B28" t="s">
        <v>35</v>
      </c>
      <c r="C28">
        <v>49.38</v>
      </c>
      <c r="D28">
        <v>-31.212800000000001</v>
      </c>
    </row>
    <row r="29" spans="1:4" x14ac:dyDescent="0.3">
      <c r="A29" t="s">
        <v>34</v>
      </c>
      <c r="B29" t="s">
        <v>35</v>
      </c>
      <c r="C29">
        <v>80.662199999999999</v>
      </c>
      <c r="D29">
        <v>-31.157399999999999</v>
      </c>
    </row>
    <row r="30" spans="1:4" x14ac:dyDescent="0.3">
      <c r="A30" t="s">
        <v>36</v>
      </c>
      <c r="B30" t="s">
        <v>41</v>
      </c>
      <c r="C30">
        <v>45.471400000000003</v>
      </c>
      <c r="D30">
        <v>5.1569200000000004</v>
      </c>
    </row>
    <row r="31" spans="1:4" x14ac:dyDescent="0.3">
      <c r="A31" t="s">
        <v>37</v>
      </c>
      <c r="B31" t="s">
        <v>41</v>
      </c>
      <c r="C31">
        <v>51.8489</v>
      </c>
      <c r="D31">
        <v>-4.4246699999999999</v>
      </c>
    </row>
    <row r="32" spans="1:4" x14ac:dyDescent="0.3">
      <c r="A32" t="s">
        <v>38</v>
      </c>
      <c r="B32" t="s">
        <v>41</v>
      </c>
      <c r="C32">
        <v>68.137200000000007</v>
      </c>
      <c r="D32">
        <v>-2.5098799999999999</v>
      </c>
    </row>
    <row r="33" spans="1:4" x14ac:dyDescent="0.3">
      <c r="A33" t="s">
        <v>39</v>
      </c>
      <c r="B33" t="s">
        <v>41</v>
      </c>
      <c r="C33">
        <v>10.557499999999999</v>
      </c>
      <c r="D33">
        <v>13.433400000000001</v>
      </c>
    </row>
    <row r="34" spans="1:4" x14ac:dyDescent="0.3">
      <c r="A34" t="s">
        <v>40</v>
      </c>
      <c r="B34" t="s">
        <v>41</v>
      </c>
      <c r="C34">
        <v>56.352200000000003</v>
      </c>
      <c r="D34">
        <v>-6.0262799999999999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7"/>
  <sheetViews>
    <sheetView zoomScale="70" zoomScaleNormal="70" workbookViewId="0">
      <selection activeCell="N31" sqref="N31"/>
    </sheetView>
  </sheetViews>
  <sheetFormatPr defaultColWidth="8.77734375" defaultRowHeight="14.4" x14ac:dyDescent="0.3"/>
  <cols>
    <col min="1" max="1" width="14.33203125" bestFit="1" customWidth="1"/>
    <col min="2" max="2" width="16.33203125" bestFit="1" customWidth="1"/>
    <col min="7" max="8" width="13.88671875" bestFit="1" customWidth="1"/>
    <col min="10" max="10" width="13.33203125" bestFit="1" customWidth="1"/>
  </cols>
  <sheetData>
    <row r="1" spans="1:11" x14ac:dyDescent="0.3">
      <c r="A1" t="s">
        <v>0</v>
      </c>
      <c r="B1" t="s">
        <v>1</v>
      </c>
      <c r="C1" t="s">
        <v>2</v>
      </c>
      <c r="D1" t="s">
        <v>3</v>
      </c>
      <c r="G1" t="s">
        <v>153</v>
      </c>
      <c r="H1" t="s">
        <v>155</v>
      </c>
      <c r="J1" t="s">
        <v>154</v>
      </c>
      <c r="K1" t="s">
        <v>156</v>
      </c>
    </row>
    <row r="2" spans="1:11" x14ac:dyDescent="0.3">
      <c r="A2" t="s">
        <v>43</v>
      </c>
      <c r="B2" t="s">
        <v>42</v>
      </c>
      <c r="C2">
        <v>-17.017700000000001</v>
      </c>
      <c r="D2">
        <v>-5.1880800000000002</v>
      </c>
      <c r="F2" t="s">
        <v>42</v>
      </c>
      <c r="G2">
        <f>AVERAGE(C2:C9)</f>
        <v>8.8758124999999986</v>
      </c>
      <c r="H2">
        <f>AVERAGE(D2:D9)</f>
        <v>4.5599249999999998</v>
      </c>
      <c r="J2">
        <f>_xlfn.STDEV.S(C2:C9)</f>
        <v>30.889198102223254</v>
      </c>
      <c r="K2">
        <f>_xlfn.STDEV.S(D2:D9)</f>
        <v>12.195892609071302</v>
      </c>
    </row>
    <row r="3" spans="1:11" x14ac:dyDescent="0.3">
      <c r="A3" t="s">
        <v>44</v>
      </c>
      <c r="B3" t="s">
        <v>42</v>
      </c>
      <c r="C3">
        <v>27.172599999999999</v>
      </c>
      <c r="D3">
        <v>-2.8417699999999999</v>
      </c>
      <c r="F3" t="s">
        <v>41</v>
      </c>
      <c r="G3">
        <f>AVERAGE(C21:C25)</f>
        <v>39.319172000000002</v>
      </c>
      <c r="H3">
        <f>AVERAGE(D21:D25)</f>
        <v>40.779639999999993</v>
      </c>
      <c r="J3">
        <f>_xlfn.STDEV.S(C21:C25)</f>
        <v>30.250830091898628</v>
      </c>
      <c r="K3">
        <f>_xlfn.STDEV.S(D21:D25)</f>
        <v>5.6539953920215495</v>
      </c>
    </row>
    <row r="4" spans="1:11" x14ac:dyDescent="0.3">
      <c r="A4" t="s">
        <v>45</v>
      </c>
      <c r="B4" t="s">
        <v>42</v>
      </c>
      <c r="C4">
        <v>31.472999999999999</v>
      </c>
      <c r="D4">
        <v>8.4376899999999999</v>
      </c>
      <c r="F4" t="s">
        <v>12</v>
      </c>
      <c r="G4">
        <f>AVERAGE(C15:C20)</f>
        <v>34.038499999999999</v>
      </c>
      <c r="H4">
        <f>AVERAGE(D15:D20)</f>
        <v>-8.382578333333333</v>
      </c>
      <c r="J4">
        <f>_xlfn.STDEV.S(C15:C20)</f>
        <v>28.442319303319842</v>
      </c>
      <c r="K4">
        <f>_xlfn.STDEV.S(D15:D20)</f>
        <v>10.81144154214121</v>
      </c>
    </row>
    <row r="5" spans="1:11" x14ac:dyDescent="0.3">
      <c r="A5" t="s">
        <v>46</v>
      </c>
      <c r="B5" t="s">
        <v>42</v>
      </c>
      <c r="C5">
        <v>29.99</v>
      </c>
      <c r="D5">
        <v>-4.84</v>
      </c>
      <c r="F5" t="s">
        <v>30</v>
      </c>
      <c r="G5">
        <f>AVERAGE(C26:C31)</f>
        <v>-13.601954999999998</v>
      </c>
      <c r="H5">
        <f>AVERAGE(D26:D31)</f>
        <v>-70.226900000000001</v>
      </c>
      <c r="J5">
        <f>_xlfn.STDEV.S(C26:C31)</f>
        <v>18.460123594311877</v>
      </c>
      <c r="K5">
        <f>_xlfn.STDEV.S(D26:D31)</f>
        <v>5.0212189229309656</v>
      </c>
    </row>
    <row r="6" spans="1:11" x14ac:dyDescent="0.3">
      <c r="A6" t="s">
        <v>47</v>
      </c>
      <c r="B6" t="s">
        <v>42</v>
      </c>
      <c r="C6">
        <v>-30.664300000000001</v>
      </c>
      <c r="D6">
        <v>13.3253</v>
      </c>
      <c r="F6" t="s">
        <v>24</v>
      </c>
      <c r="G6">
        <f>AVERAGE(C32:C37)</f>
        <v>-84.415833333333339</v>
      </c>
      <c r="H6">
        <f>AVERAGE(D32:D37)</f>
        <v>27.115931666666668</v>
      </c>
      <c r="J6">
        <f>_xlfn.STDEV.S(C32:C37)</f>
        <v>46.872512209979391</v>
      </c>
      <c r="K6">
        <f>_xlfn.STDEV.S(D32:D37)</f>
        <v>17.794632995552814</v>
      </c>
    </row>
    <row r="7" spans="1:11" x14ac:dyDescent="0.3">
      <c r="A7" t="s">
        <v>48</v>
      </c>
      <c r="B7" t="s">
        <v>42</v>
      </c>
      <c r="C7">
        <v>-31.800899999999999</v>
      </c>
      <c r="D7">
        <v>10.8317</v>
      </c>
      <c r="F7" t="s">
        <v>35</v>
      </c>
      <c r="G7">
        <f>AVERAGE(C10:C14)</f>
        <v>23.254659999999998</v>
      </c>
      <c r="H7">
        <f>AVERAGE(D10:D14)</f>
        <v>13.710749999999999</v>
      </c>
      <c r="J7">
        <f>_xlfn.STDEV.S(C10:C14)</f>
        <v>35.560723799340757</v>
      </c>
      <c r="K7">
        <f>_xlfn.STDEV.S(D10:D14)</f>
        <v>15.981760891926143</v>
      </c>
    </row>
    <row r="8" spans="1:11" x14ac:dyDescent="0.3">
      <c r="A8" t="s">
        <v>49</v>
      </c>
      <c r="B8" t="s">
        <v>42</v>
      </c>
      <c r="C8">
        <v>47.156399999999998</v>
      </c>
      <c r="D8">
        <v>26.303000000000001</v>
      </c>
    </row>
    <row r="9" spans="1:11" x14ac:dyDescent="0.3">
      <c r="A9" t="s">
        <v>50</v>
      </c>
      <c r="B9" t="s">
        <v>42</v>
      </c>
      <c r="C9">
        <v>14.6974</v>
      </c>
      <c r="D9">
        <v>-9.5484399999999994</v>
      </c>
    </row>
    <row r="10" spans="1:11" x14ac:dyDescent="0.3">
      <c r="A10" t="s">
        <v>51</v>
      </c>
      <c r="B10" t="s">
        <v>35</v>
      </c>
      <c r="C10">
        <v>24.409199999999998</v>
      </c>
      <c r="D10">
        <v>2.2190799999999999</v>
      </c>
    </row>
    <row r="11" spans="1:11" x14ac:dyDescent="0.3">
      <c r="A11" t="s">
        <v>52</v>
      </c>
      <c r="B11" t="s">
        <v>35</v>
      </c>
      <c r="C11">
        <v>47.424100000000003</v>
      </c>
      <c r="D11">
        <v>16.483899999999998</v>
      </c>
    </row>
    <row r="12" spans="1:11" x14ac:dyDescent="0.3">
      <c r="A12" t="s">
        <v>53</v>
      </c>
      <c r="B12" t="s">
        <v>35</v>
      </c>
      <c r="C12">
        <v>63.063699999999997</v>
      </c>
      <c r="D12">
        <v>39.065199999999997</v>
      </c>
    </row>
    <row r="13" spans="1:11" x14ac:dyDescent="0.3">
      <c r="A13" t="s">
        <v>54</v>
      </c>
      <c r="B13" t="s">
        <v>35</v>
      </c>
      <c r="C13">
        <v>-28.8931</v>
      </c>
      <c r="D13">
        <v>12.488300000000001</v>
      </c>
    </row>
    <row r="14" spans="1:11" x14ac:dyDescent="0.3">
      <c r="A14" t="s">
        <v>55</v>
      </c>
      <c r="B14" t="s">
        <v>35</v>
      </c>
      <c r="C14">
        <v>10.269399999999999</v>
      </c>
      <c r="D14">
        <v>-1.7027300000000001</v>
      </c>
    </row>
    <row r="15" spans="1:11" x14ac:dyDescent="0.3">
      <c r="A15" t="s">
        <v>56</v>
      </c>
      <c r="B15" t="s">
        <v>12</v>
      </c>
      <c r="C15">
        <v>-16.133900000000001</v>
      </c>
      <c r="D15">
        <v>-16.674800000000001</v>
      </c>
    </row>
    <row r="16" spans="1:11" x14ac:dyDescent="0.3">
      <c r="A16" t="s">
        <v>57</v>
      </c>
      <c r="B16" t="s">
        <v>12</v>
      </c>
      <c r="C16">
        <v>37.671399999999998</v>
      </c>
      <c r="D16">
        <v>-15.16</v>
      </c>
    </row>
    <row r="17" spans="1:4" x14ac:dyDescent="0.3">
      <c r="A17" t="s">
        <v>58</v>
      </c>
      <c r="B17" t="s">
        <v>12</v>
      </c>
      <c r="C17">
        <v>49.920999999999999</v>
      </c>
      <c r="D17">
        <v>1.99221</v>
      </c>
    </row>
    <row r="18" spans="1:4" x14ac:dyDescent="0.3">
      <c r="A18" t="s">
        <v>59</v>
      </c>
      <c r="B18" t="s">
        <v>12</v>
      </c>
      <c r="C18">
        <v>21.6022</v>
      </c>
      <c r="D18">
        <v>-16.717199999999998</v>
      </c>
    </row>
    <row r="19" spans="1:4" x14ac:dyDescent="0.3">
      <c r="A19" t="s">
        <v>60</v>
      </c>
      <c r="B19" t="s">
        <v>12</v>
      </c>
      <c r="C19">
        <v>46.126600000000003</v>
      </c>
      <c r="D19">
        <v>-12.059900000000001</v>
      </c>
    </row>
    <row r="20" spans="1:4" x14ac:dyDescent="0.3">
      <c r="A20" t="s">
        <v>61</v>
      </c>
      <c r="B20" t="s">
        <v>12</v>
      </c>
      <c r="C20">
        <v>65.043700000000001</v>
      </c>
      <c r="D20">
        <v>8.3242200000000004</v>
      </c>
    </row>
    <row r="21" spans="1:4" x14ac:dyDescent="0.3">
      <c r="A21" t="s">
        <v>62</v>
      </c>
      <c r="B21" t="s">
        <v>41</v>
      </c>
      <c r="C21">
        <v>10.178900000000001</v>
      </c>
      <c r="D21">
        <v>33.9375</v>
      </c>
    </row>
    <row r="22" spans="1:4" x14ac:dyDescent="0.3">
      <c r="A22" t="s">
        <v>63</v>
      </c>
      <c r="B22" t="s">
        <v>41</v>
      </c>
      <c r="C22">
        <v>60.158999999999999</v>
      </c>
      <c r="D22">
        <v>43.238599999999998</v>
      </c>
    </row>
    <row r="23" spans="1:4" x14ac:dyDescent="0.3">
      <c r="A23" t="s">
        <v>64</v>
      </c>
      <c r="B23" t="s">
        <v>41</v>
      </c>
      <c r="C23">
        <v>55.494199999999999</v>
      </c>
      <c r="D23">
        <v>40.578800000000001</v>
      </c>
    </row>
    <row r="24" spans="1:4" x14ac:dyDescent="0.3">
      <c r="A24" t="s">
        <v>65</v>
      </c>
      <c r="B24" t="s">
        <v>41</v>
      </c>
      <c r="C24">
        <v>3.0990600000000001</v>
      </c>
      <c r="D24">
        <v>37.394399999999997</v>
      </c>
    </row>
    <row r="25" spans="1:4" x14ac:dyDescent="0.3">
      <c r="A25" t="s">
        <v>66</v>
      </c>
      <c r="B25" t="s">
        <v>41</v>
      </c>
      <c r="C25">
        <v>67.664699999999996</v>
      </c>
      <c r="D25">
        <v>48.748899999999999</v>
      </c>
    </row>
    <row r="26" spans="1:4" x14ac:dyDescent="0.3">
      <c r="A26" t="s">
        <v>68</v>
      </c>
      <c r="B26" t="s">
        <v>30</v>
      </c>
      <c r="C26">
        <v>4.1220299999999996</v>
      </c>
      <c r="D26">
        <v>-65.4529</v>
      </c>
    </row>
    <row r="27" spans="1:4" x14ac:dyDescent="0.3">
      <c r="A27" t="s">
        <v>67</v>
      </c>
      <c r="B27" t="s">
        <v>30</v>
      </c>
      <c r="C27">
        <v>-1.5294000000000001</v>
      </c>
      <c r="D27">
        <v>-69.590999999999994</v>
      </c>
    </row>
    <row r="28" spans="1:4" x14ac:dyDescent="0.3">
      <c r="A28" t="s">
        <v>69</v>
      </c>
      <c r="B28" t="s">
        <v>30</v>
      </c>
      <c r="C28">
        <v>-10.004899999999999</v>
      </c>
      <c r="D28">
        <v>-73.474400000000003</v>
      </c>
    </row>
    <row r="29" spans="1:4" x14ac:dyDescent="0.3">
      <c r="A29" t="s">
        <v>70</v>
      </c>
      <c r="B29" t="s">
        <v>30</v>
      </c>
      <c r="C29">
        <v>-21.031600000000001</v>
      </c>
      <c r="D29">
        <v>-76.203400000000002</v>
      </c>
    </row>
    <row r="30" spans="1:4" x14ac:dyDescent="0.3">
      <c r="A30" t="s">
        <v>71</v>
      </c>
      <c r="B30" t="s">
        <v>30</v>
      </c>
      <c r="C30">
        <v>-6.1047599999999997</v>
      </c>
      <c r="D30">
        <v>-63.353499999999997</v>
      </c>
    </row>
    <row r="31" spans="1:4" x14ac:dyDescent="0.3">
      <c r="A31" t="s">
        <v>72</v>
      </c>
      <c r="B31" t="s">
        <v>30</v>
      </c>
      <c r="C31">
        <v>-47.063099999999999</v>
      </c>
      <c r="D31">
        <v>-73.286199999999994</v>
      </c>
    </row>
    <row r="32" spans="1:4" x14ac:dyDescent="0.3">
      <c r="A32" t="s">
        <v>73</v>
      </c>
      <c r="B32" t="s">
        <v>24</v>
      </c>
      <c r="C32">
        <v>-105.13200000000001</v>
      </c>
      <c r="D32">
        <v>26.962700000000002</v>
      </c>
    </row>
    <row r="33" spans="1:4" x14ac:dyDescent="0.3">
      <c r="A33" t="s">
        <v>74</v>
      </c>
      <c r="B33" t="s">
        <v>24</v>
      </c>
      <c r="C33">
        <v>-32.289299999999997</v>
      </c>
      <c r="D33">
        <v>8.8479899999999994</v>
      </c>
    </row>
    <row r="34" spans="1:4" x14ac:dyDescent="0.3">
      <c r="A34" t="s">
        <v>75</v>
      </c>
      <c r="B34" t="s">
        <v>24</v>
      </c>
      <c r="C34">
        <v>-136.69499999999999</v>
      </c>
      <c r="D34">
        <v>43.136600000000001</v>
      </c>
    </row>
    <row r="35" spans="1:4" x14ac:dyDescent="0.3">
      <c r="A35" t="s">
        <v>76</v>
      </c>
      <c r="B35" t="s">
        <v>24</v>
      </c>
      <c r="C35">
        <v>-23.1783</v>
      </c>
      <c r="D35">
        <v>10.795</v>
      </c>
    </row>
    <row r="36" spans="1:4" x14ac:dyDescent="0.3">
      <c r="A36" t="s">
        <v>77</v>
      </c>
      <c r="B36" t="s">
        <v>24</v>
      </c>
      <c r="C36">
        <v>-121.045</v>
      </c>
      <c r="D36">
        <v>53.078200000000002</v>
      </c>
    </row>
    <row r="37" spans="1:4" x14ac:dyDescent="0.3">
      <c r="A37" t="s">
        <v>78</v>
      </c>
      <c r="B37" t="s">
        <v>24</v>
      </c>
      <c r="C37">
        <v>-88.1554</v>
      </c>
      <c r="D37">
        <v>19.8751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28"/>
  <sheetViews>
    <sheetView workbookViewId="0">
      <selection activeCell="O26" sqref="O26"/>
    </sheetView>
  </sheetViews>
  <sheetFormatPr defaultColWidth="8.77734375" defaultRowHeight="14.4" x14ac:dyDescent="0.3"/>
  <cols>
    <col min="1" max="1" width="14.33203125" bestFit="1" customWidth="1"/>
    <col min="6" max="6" width="15.33203125" bestFit="1" customWidth="1"/>
    <col min="7" max="8" width="12.6640625" bestFit="1" customWidth="1"/>
    <col min="21" max="22" width="12" bestFit="1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F1" s="2"/>
      <c r="G1" s="2" t="s">
        <v>153</v>
      </c>
      <c r="H1" s="2" t="s">
        <v>155</v>
      </c>
      <c r="I1" s="2"/>
      <c r="J1" s="2" t="s">
        <v>190</v>
      </c>
      <c r="K1" s="2" t="s">
        <v>191</v>
      </c>
      <c r="M1" t="s">
        <v>154</v>
      </c>
      <c r="N1" t="s">
        <v>156</v>
      </c>
    </row>
    <row r="2" spans="1:14" x14ac:dyDescent="0.3">
      <c r="A2" t="s">
        <v>161</v>
      </c>
      <c r="B2" t="s">
        <v>167</v>
      </c>
      <c r="C2">
        <v>39.802999999999997</v>
      </c>
      <c r="D2">
        <v>-63.440300000000001</v>
      </c>
      <c r="F2" s="2" t="s">
        <v>167</v>
      </c>
      <c r="G2" s="2">
        <f>AVERAGE(C2:C7)</f>
        <v>37.727916666666665</v>
      </c>
      <c r="H2" s="2">
        <f>AVERAGE(D2:D7)</f>
        <v>-66.137133333333324</v>
      </c>
      <c r="I2" s="2"/>
      <c r="J2" s="2">
        <f t="shared" ref="J2:K4" si="0">CONFIDENCE(0.05,M2,6)</f>
        <v>10.317076584680514</v>
      </c>
      <c r="K2" s="2">
        <f t="shared" si="0"/>
        <v>5.8255694064597199</v>
      </c>
      <c r="M2">
        <f>_xlfn.STDEV.S(C2:C7)</f>
        <v>12.893896759849859</v>
      </c>
      <c r="N2">
        <f>_xlfn.STDEV.S(D2:D7)</f>
        <v>7.2805789389763946</v>
      </c>
    </row>
    <row r="3" spans="1:14" x14ac:dyDescent="0.3">
      <c r="A3" t="s">
        <v>162</v>
      </c>
      <c r="B3" t="s">
        <v>167</v>
      </c>
      <c r="C3">
        <v>45.9343</v>
      </c>
      <c r="D3">
        <v>-63.203800000000001</v>
      </c>
      <c r="F3" s="2" t="s">
        <v>157</v>
      </c>
      <c r="G3" s="2">
        <f>AVERAGE(C8:C13)</f>
        <v>9.8536166666666656</v>
      </c>
      <c r="H3" s="2">
        <f>AVERAGE(D8:D13)</f>
        <v>64.44265</v>
      </c>
      <c r="I3" s="2"/>
      <c r="J3" s="2">
        <f t="shared" si="0"/>
        <v>12.915407339452807</v>
      </c>
      <c r="K3" s="2">
        <f t="shared" si="0"/>
        <v>8.3878311510798724</v>
      </c>
      <c r="M3">
        <f>_xlfn.STDEV.S(C8:C13)</f>
        <v>16.141193435898931</v>
      </c>
      <c r="N3">
        <f>_xlfn.STDEV.S(D8:D13)</f>
        <v>10.482797914059063</v>
      </c>
    </row>
    <row r="4" spans="1:14" x14ac:dyDescent="0.3">
      <c r="A4" t="s">
        <v>163</v>
      </c>
      <c r="B4" t="s">
        <v>167</v>
      </c>
      <c r="C4">
        <v>32.373800000000003</v>
      </c>
      <c r="D4">
        <v>-67.024199999999993</v>
      </c>
      <c r="F4" s="2" t="s">
        <v>158</v>
      </c>
      <c r="G4" s="2">
        <f>AVERAGE(C14:C19)</f>
        <v>-95.519533333333342</v>
      </c>
      <c r="H4" s="2">
        <f>AVERAGE(D14:D19)</f>
        <v>-12.623553333333334</v>
      </c>
      <c r="I4" s="2"/>
      <c r="J4" s="2">
        <f t="shared" si="0"/>
        <v>16.383040949709319</v>
      </c>
      <c r="K4" s="2">
        <f t="shared" si="0"/>
        <v>5.0405814270034428</v>
      </c>
      <c r="M4">
        <f>_xlfn.STDEV.S(C14:C19)</f>
        <v>20.4749123343341</v>
      </c>
      <c r="N4">
        <f>_xlfn.STDEV.S(D14:D19)</f>
        <v>6.2995302977497181</v>
      </c>
    </row>
    <row r="5" spans="1:14" x14ac:dyDescent="0.3">
      <c r="A5" t="s">
        <v>164</v>
      </c>
      <c r="B5" t="s">
        <v>167</v>
      </c>
      <c r="C5">
        <v>14.528600000000001</v>
      </c>
      <c r="D5">
        <v>-75.406999999999996</v>
      </c>
      <c r="F5" s="2" t="s">
        <v>159</v>
      </c>
      <c r="G5" s="2">
        <f>AVERAGE(C20:C24)</f>
        <v>24.209540000000001</v>
      </c>
      <c r="H5" s="2">
        <f>AVERAGE(D20:D24)</f>
        <v>-1.7108939999999997</v>
      </c>
      <c r="I5" s="2"/>
      <c r="J5" s="2">
        <f>CONFIDENCE(0.05,M5,5)</f>
        <v>12.051106877624854</v>
      </c>
      <c r="K5" s="2">
        <f>CONFIDENCE(0.05,N5,5)</f>
        <v>8.9347173573543142</v>
      </c>
      <c r="M5">
        <f>_xlfn.STDEV.S(C20:C24)</f>
        <v>13.748770076919607</v>
      </c>
      <c r="N5">
        <f>_xlfn.STDEV.S(D20:D24)</f>
        <v>10.193368617168714</v>
      </c>
    </row>
    <row r="6" spans="1:14" x14ac:dyDescent="0.3">
      <c r="A6" t="s">
        <v>165</v>
      </c>
      <c r="B6" t="s">
        <v>167</v>
      </c>
      <c r="C6">
        <v>43.271900000000002</v>
      </c>
      <c r="D6">
        <v>-72.597099999999998</v>
      </c>
      <c r="F6" s="2" t="s">
        <v>189</v>
      </c>
      <c r="G6" s="2">
        <f>AVERAGE(C25:C28)</f>
        <v>41.645350000000001</v>
      </c>
      <c r="H6" s="2">
        <f>AVERAGE(D25:D28)</f>
        <v>23.615675</v>
      </c>
      <c r="I6" s="2"/>
      <c r="J6" s="2">
        <f>CONFIDENCE(0.05,M6,4)</f>
        <v>9.5659040396810848</v>
      </c>
      <c r="K6" s="2">
        <f>CONFIDENCE(0.05,N6,4)</f>
        <v>8.4387663396544852</v>
      </c>
      <c r="M6">
        <f>_xlfn.STDEV.S(C25:C28)</f>
        <v>9.7613059373903983</v>
      </c>
      <c r="N6">
        <f>_xlfn.STDEV.S(D25:D28)</f>
        <v>8.6111442926690493</v>
      </c>
    </row>
    <row r="7" spans="1:14" x14ac:dyDescent="0.3">
      <c r="A7" t="s">
        <v>166</v>
      </c>
      <c r="B7" t="s">
        <v>167</v>
      </c>
      <c r="C7">
        <v>50.4559</v>
      </c>
      <c r="D7">
        <v>-55.150399999999998</v>
      </c>
    </row>
    <row r="8" spans="1:14" x14ac:dyDescent="0.3">
      <c r="A8" t="s">
        <v>147</v>
      </c>
      <c r="B8" t="s">
        <v>157</v>
      </c>
      <c r="C8">
        <v>-12.6966</v>
      </c>
      <c r="D8">
        <v>73.701499999999996</v>
      </c>
    </row>
    <row r="9" spans="1:14" x14ac:dyDescent="0.3">
      <c r="A9" t="s">
        <v>148</v>
      </c>
      <c r="B9" t="s">
        <v>157</v>
      </c>
      <c r="C9">
        <v>37.429499999999997</v>
      </c>
      <c r="D9">
        <v>46.3782</v>
      </c>
    </row>
    <row r="10" spans="1:14" x14ac:dyDescent="0.3">
      <c r="A10" t="s">
        <v>149</v>
      </c>
      <c r="B10" t="s">
        <v>157</v>
      </c>
      <c r="C10">
        <v>12.395899999999999</v>
      </c>
      <c r="D10">
        <v>57.950400000000002</v>
      </c>
    </row>
    <row r="11" spans="1:14" x14ac:dyDescent="0.3">
      <c r="A11" t="s">
        <v>150</v>
      </c>
      <c r="B11" t="s">
        <v>157</v>
      </c>
      <c r="C11">
        <v>4.9936600000000002</v>
      </c>
      <c r="D11">
        <v>66.503900000000002</v>
      </c>
    </row>
    <row r="12" spans="1:14" x14ac:dyDescent="0.3">
      <c r="A12" t="s">
        <v>151</v>
      </c>
      <c r="B12" t="s">
        <v>157</v>
      </c>
      <c r="C12">
        <v>8.4967000000000006</v>
      </c>
      <c r="D12">
        <v>72.363399999999999</v>
      </c>
    </row>
    <row r="13" spans="1:14" x14ac:dyDescent="0.3">
      <c r="A13" t="s">
        <v>152</v>
      </c>
      <c r="B13" t="s">
        <v>157</v>
      </c>
      <c r="C13">
        <v>8.5025399999999998</v>
      </c>
      <c r="D13">
        <v>69.758499999999998</v>
      </c>
    </row>
    <row r="14" spans="1:14" x14ac:dyDescent="0.3">
      <c r="A14" t="s">
        <v>105</v>
      </c>
      <c r="B14" t="s">
        <v>158</v>
      </c>
      <c r="C14">
        <v>-108.922</v>
      </c>
      <c r="D14">
        <v>-13.7475</v>
      </c>
    </row>
    <row r="15" spans="1:14" x14ac:dyDescent="0.3">
      <c r="A15" t="s">
        <v>106</v>
      </c>
      <c r="B15" t="s">
        <v>158</v>
      </c>
      <c r="C15">
        <v>-99.814400000000006</v>
      </c>
      <c r="D15">
        <v>-20.703399999999998</v>
      </c>
    </row>
    <row r="16" spans="1:14" x14ac:dyDescent="0.3">
      <c r="A16" t="s">
        <v>107</v>
      </c>
      <c r="B16" t="s">
        <v>158</v>
      </c>
      <c r="C16">
        <v>-103.402</v>
      </c>
      <c r="D16">
        <v>-18.516400000000001</v>
      </c>
    </row>
    <row r="17" spans="1:4" x14ac:dyDescent="0.3">
      <c r="A17" t="s">
        <v>108</v>
      </c>
      <c r="B17" t="s">
        <v>158</v>
      </c>
      <c r="C17">
        <v>-62.186</v>
      </c>
      <c r="D17">
        <v>-7.5577199999999998</v>
      </c>
    </row>
    <row r="18" spans="1:4" x14ac:dyDescent="0.3">
      <c r="A18" t="s">
        <v>109</v>
      </c>
      <c r="B18" t="s">
        <v>158</v>
      </c>
      <c r="C18">
        <v>-80.758799999999994</v>
      </c>
      <c r="D18">
        <v>-4.3541999999999996</v>
      </c>
    </row>
    <row r="19" spans="1:4" x14ac:dyDescent="0.3">
      <c r="A19" t="s">
        <v>110</v>
      </c>
      <c r="B19" t="s">
        <v>158</v>
      </c>
      <c r="C19">
        <v>-118.03400000000001</v>
      </c>
      <c r="D19">
        <v>-10.8621</v>
      </c>
    </row>
    <row r="20" spans="1:4" x14ac:dyDescent="0.3">
      <c r="A20" t="s">
        <v>168</v>
      </c>
      <c r="B20" t="s">
        <v>159</v>
      </c>
      <c r="C20">
        <v>14.438000000000001</v>
      </c>
      <c r="D20">
        <v>-16.180800000000001</v>
      </c>
    </row>
    <row r="21" spans="1:4" x14ac:dyDescent="0.3">
      <c r="A21" t="s">
        <v>31</v>
      </c>
      <c r="B21" t="s">
        <v>159</v>
      </c>
      <c r="C21">
        <v>37.4756</v>
      </c>
      <c r="D21">
        <v>1.51936</v>
      </c>
    </row>
    <row r="22" spans="1:4" x14ac:dyDescent="0.3">
      <c r="A22" t="s">
        <v>32</v>
      </c>
      <c r="B22" t="s">
        <v>159</v>
      </c>
      <c r="C22">
        <v>31.003399999999999</v>
      </c>
      <c r="D22">
        <v>7.3366300000000004</v>
      </c>
    </row>
    <row r="23" spans="1:4" x14ac:dyDescent="0.3">
      <c r="A23" t="s">
        <v>33</v>
      </c>
      <c r="B23" t="s">
        <v>159</v>
      </c>
      <c r="C23">
        <v>5.1807999999999996</v>
      </c>
      <c r="D23">
        <v>-8.0829599999999999</v>
      </c>
    </row>
    <row r="24" spans="1:4" x14ac:dyDescent="0.3">
      <c r="A24" t="s">
        <v>34</v>
      </c>
      <c r="B24" t="s">
        <v>159</v>
      </c>
      <c r="C24">
        <v>32.9499</v>
      </c>
      <c r="D24">
        <v>6.8532999999999999</v>
      </c>
    </row>
    <row r="25" spans="1:4" x14ac:dyDescent="0.3">
      <c r="A25" t="s">
        <v>51</v>
      </c>
      <c r="B25" t="s">
        <v>160</v>
      </c>
      <c r="C25">
        <v>46.700299999999999</v>
      </c>
      <c r="D25">
        <v>24.398900000000001</v>
      </c>
    </row>
    <row r="26" spans="1:4" x14ac:dyDescent="0.3">
      <c r="A26" t="s">
        <v>52</v>
      </c>
      <c r="B26" t="s">
        <v>160</v>
      </c>
      <c r="C26">
        <v>49.307400000000001</v>
      </c>
      <c r="D26">
        <v>11.3956</v>
      </c>
    </row>
    <row r="27" spans="1:4" x14ac:dyDescent="0.3">
      <c r="A27" t="s">
        <v>54</v>
      </c>
      <c r="B27" t="s">
        <v>160</v>
      </c>
      <c r="C27">
        <v>27.517399999999999</v>
      </c>
      <c r="D27">
        <v>31.2197</v>
      </c>
    </row>
    <row r="28" spans="1:4" x14ac:dyDescent="0.3">
      <c r="A28" t="s">
        <v>55</v>
      </c>
      <c r="B28" t="s">
        <v>160</v>
      </c>
      <c r="C28">
        <v>43.0563</v>
      </c>
      <c r="D28">
        <v>27.448499999999999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31"/>
  <sheetViews>
    <sheetView workbookViewId="0">
      <selection activeCell="O16" sqref="O16"/>
    </sheetView>
  </sheetViews>
  <sheetFormatPr defaultColWidth="8.77734375" defaultRowHeight="14.4" x14ac:dyDescent="0.3"/>
  <cols>
    <col min="1" max="1" width="14.33203125" bestFit="1" customWidth="1"/>
    <col min="2" max="2" width="16.33203125" bestFit="1" customWidth="1"/>
    <col min="6" max="6" width="15.109375" bestFit="1" customWidth="1"/>
    <col min="7" max="7" width="12.6640625" bestFit="1" customWidth="1"/>
    <col min="8" max="8" width="12" bestFit="1" customWidth="1"/>
    <col min="10" max="11" width="12" bestFit="1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G1" t="s">
        <v>153</v>
      </c>
      <c r="H1" t="s">
        <v>155</v>
      </c>
      <c r="J1" s="2" t="s">
        <v>190</v>
      </c>
      <c r="K1" s="2" t="s">
        <v>191</v>
      </c>
      <c r="M1" t="s">
        <v>154</v>
      </c>
      <c r="N1" t="s">
        <v>156</v>
      </c>
    </row>
    <row r="2" spans="1:14" x14ac:dyDescent="0.3">
      <c r="F2" t="s">
        <v>167</v>
      </c>
      <c r="G2">
        <f>AVERAGE(C3:C8)</f>
        <v>87.956166666666675</v>
      </c>
      <c r="H2">
        <f>AVERAGE(D3:D8)</f>
        <v>-30.869349999999997</v>
      </c>
      <c r="J2" s="2">
        <f>CONFIDENCE(0.05,M2,6)</f>
        <v>16.247938459554646</v>
      </c>
      <c r="K2" s="2">
        <f>CONFIDENCE(0.05,N2,6)</f>
        <v>9.0246179842405621</v>
      </c>
      <c r="M2">
        <f>_xlfn.STDEV.S(C3:C8)</f>
        <v>20.306066291004385</v>
      </c>
      <c r="N2">
        <f>_xlfn.STDEV.S(D3:D8)</f>
        <v>11.278630301016179</v>
      </c>
    </row>
    <row r="3" spans="1:14" x14ac:dyDescent="0.3">
      <c r="A3" t="s">
        <v>172</v>
      </c>
      <c r="B3" t="s">
        <v>167</v>
      </c>
      <c r="C3">
        <v>83.9435</v>
      </c>
      <c r="D3">
        <v>-25.894400000000001</v>
      </c>
      <c r="F3" t="s">
        <v>157</v>
      </c>
      <c r="G3">
        <f>AVERAGE(C9:C14)</f>
        <v>-11.0488125</v>
      </c>
      <c r="H3">
        <f>AVERAGE(D9:D14)</f>
        <v>29.317482500000001</v>
      </c>
      <c r="J3" s="2">
        <f>CONFIDENCE(0.05,M3,4)</f>
        <v>22.00685738805894</v>
      </c>
      <c r="K3" s="2">
        <f>CONFIDENCE(0.05,N3,4)</f>
        <v>15.780952589911504</v>
      </c>
      <c r="M3">
        <f>_xlfn.STDEV.S(C9:C14)</f>
        <v>22.456389568018832</v>
      </c>
      <c r="N3">
        <f>_xlfn.STDEV.S(D9:D14)</f>
        <v>16.103308748925642</v>
      </c>
    </row>
    <row r="4" spans="1:14" x14ac:dyDescent="0.3">
      <c r="A4" t="s">
        <v>173</v>
      </c>
      <c r="B4" t="s">
        <v>167</v>
      </c>
      <c r="C4">
        <v>110.947</v>
      </c>
      <c r="D4">
        <v>-34.3444</v>
      </c>
      <c r="F4" t="s">
        <v>158</v>
      </c>
      <c r="G4">
        <f>AVERAGE(C15:C20)</f>
        <v>-47.625819999999997</v>
      </c>
      <c r="H4">
        <f>AVERAGE(D15:D20)</f>
        <v>-70.741100000000003</v>
      </c>
      <c r="J4" s="2">
        <f>CONFIDENCE(0.05,M4,5)</f>
        <v>4.3959463927873319</v>
      </c>
      <c r="K4" s="2">
        <f>CONFIDENCE(0.05,N4,5)</f>
        <v>5.67222409085577</v>
      </c>
      <c r="M4">
        <f>_xlfn.STDEV.S(C15:C20)</f>
        <v>5.0152120331048815</v>
      </c>
      <c r="N4">
        <f>_xlfn.STDEV.S(D15:D20)</f>
        <v>6.4712814882370857</v>
      </c>
    </row>
    <row r="5" spans="1:14" x14ac:dyDescent="0.3">
      <c r="A5" t="s">
        <v>174</v>
      </c>
      <c r="B5" t="s">
        <v>167</v>
      </c>
      <c r="C5">
        <v>62.082700000000003</v>
      </c>
      <c r="D5">
        <v>-42.212000000000003</v>
      </c>
      <c r="F5" t="s">
        <v>159</v>
      </c>
      <c r="G5">
        <f>AVERAGE(C21:C26)</f>
        <v>-47.144833333333331</v>
      </c>
      <c r="H5">
        <f>AVERAGE(D21:D26)</f>
        <v>6.2117863333333352</v>
      </c>
      <c r="J5" s="2">
        <f>CONFIDENCE(0.05,M5,6)</f>
        <v>13.975369450052824</v>
      </c>
      <c r="K5" s="2">
        <f>CONFIDENCE(0.05,N5,6)</f>
        <v>12.505097856202159</v>
      </c>
      <c r="M5">
        <f>_xlfn.STDEV.S(C21:C26)</f>
        <v>17.465894470271682</v>
      </c>
      <c r="N5">
        <f>_xlfn.STDEV.S(D21:D26)</f>
        <v>15.628403977257431</v>
      </c>
    </row>
    <row r="6" spans="1:14" x14ac:dyDescent="0.3">
      <c r="A6" t="s">
        <v>175</v>
      </c>
      <c r="B6" t="s">
        <v>167</v>
      </c>
      <c r="C6">
        <v>107.355</v>
      </c>
      <c r="D6">
        <v>-30.837499999999999</v>
      </c>
      <c r="F6" t="s">
        <v>189</v>
      </c>
      <c r="G6">
        <f>AVERAGE(C27:C32)</f>
        <v>7.4912407999999999</v>
      </c>
      <c r="H6">
        <f>AVERAGE(D27:D32)</f>
        <v>76.876219999999989</v>
      </c>
      <c r="J6" s="2">
        <f>CONFIDENCE(0.05,M6,5)</f>
        <v>5.7701878679996996</v>
      </c>
      <c r="K6" s="2">
        <f>CONFIDENCE(0.05,N6,5)</f>
        <v>6.4442896511610055</v>
      </c>
      <c r="M6">
        <f>_xlfn.STDEV.S(C27:C32)</f>
        <v>6.5830456159222539</v>
      </c>
      <c r="N6">
        <f>_xlfn.STDEV.S(D27:D32)</f>
        <v>7.3521094470906778</v>
      </c>
    </row>
    <row r="7" spans="1:14" x14ac:dyDescent="0.3">
      <c r="A7" t="s">
        <v>176</v>
      </c>
      <c r="B7" t="s">
        <v>167</v>
      </c>
      <c r="C7">
        <v>95.723699999999994</v>
      </c>
      <c r="D7">
        <v>-40.497100000000003</v>
      </c>
    </row>
    <row r="8" spans="1:14" x14ac:dyDescent="0.3">
      <c r="A8" t="s">
        <v>177</v>
      </c>
      <c r="B8" t="s">
        <v>167</v>
      </c>
      <c r="C8">
        <v>67.685100000000006</v>
      </c>
      <c r="D8">
        <v>-11.4307</v>
      </c>
    </row>
    <row r="10" spans="1:14" x14ac:dyDescent="0.3">
      <c r="A10" t="s">
        <v>137</v>
      </c>
      <c r="B10" t="s">
        <v>157</v>
      </c>
      <c r="C10">
        <v>-36.2941</v>
      </c>
      <c r="D10">
        <v>42.682000000000002</v>
      </c>
    </row>
    <row r="11" spans="1:14" x14ac:dyDescent="0.3">
      <c r="A11" t="s">
        <v>138</v>
      </c>
      <c r="B11" t="s">
        <v>157</v>
      </c>
      <c r="C11">
        <v>-23.545000000000002</v>
      </c>
      <c r="D11">
        <v>37.142499999999998</v>
      </c>
    </row>
    <row r="12" spans="1:14" x14ac:dyDescent="0.3">
      <c r="A12" t="s">
        <v>139</v>
      </c>
      <c r="B12" t="s">
        <v>157</v>
      </c>
      <c r="C12">
        <v>9.7165999999999997</v>
      </c>
      <c r="D12">
        <v>6.2005299999999997</v>
      </c>
    </row>
    <row r="13" spans="1:14" x14ac:dyDescent="0.3">
      <c r="A13" t="s">
        <v>140</v>
      </c>
      <c r="B13" t="s">
        <v>157</v>
      </c>
      <c r="C13">
        <v>5.9272499999999999</v>
      </c>
      <c r="D13">
        <v>31.244900000000001</v>
      </c>
    </row>
    <row r="15" spans="1:14" x14ac:dyDescent="0.3">
      <c r="A15" t="s">
        <v>94</v>
      </c>
      <c r="B15" t="s">
        <v>158</v>
      </c>
      <c r="C15">
        <v>-48.439500000000002</v>
      </c>
      <c r="D15">
        <v>-67.887200000000007</v>
      </c>
    </row>
    <row r="16" spans="1:14" x14ac:dyDescent="0.3">
      <c r="A16" t="s">
        <v>95</v>
      </c>
      <c r="B16" t="s">
        <v>158</v>
      </c>
      <c r="C16">
        <v>-39.848799999999997</v>
      </c>
      <c r="D16">
        <v>-78.289000000000001</v>
      </c>
    </row>
    <row r="17" spans="1:4" x14ac:dyDescent="0.3">
      <c r="A17" t="s">
        <v>96</v>
      </c>
      <c r="B17" t="s">
        <v>158</v>
      </c>
      <c r="C17">
        <v>-46.391500000000001</v>
      </c>
      <c r="D17">
        <v>-76.891400000000004</v>
      </c>
    </row>
    <row r="18" spans="1:4" x14ac:dyDescent="0.3">
      <c r="A18" t="s">
        <v>98</v>
      </c>
      <c r="B18" t="s">
        <v>158</v>
      </c>
      <c r="C18">
        <v>-50.251399999999997</v>
      </c>
      <c r="D18">
        <v>-67.017300000000006</v>
      </c>
    </row>
    <row r="19" spans="1:4" x14ac:dyDescent="0.3">
      <c r="A19" t="s">
        <v>99</v>
      </c>
      <c r="B19" t="s">
        <v>158</v>
      </c>
      <c r="C19">
        <v>-53.197899999999997</v>
      </c>
      <c r="D19">
        <v>-63.620600000000003</v>
      </c>
    </row>
    <row r="21" spans="1:4" x14ac:dyDescent="0.3">
      <c r="A21" t="s">
        <v>23</v>
      </c>
      <c r="B21" t="s">
        <v>159</v>
      </c>
      <c r="C21">
        <v>-55.993499999999997</v>
      </c>
      <c r="D21">
        <v>1.1392899999999999</v>
      </c>
    </row>
    <row r="22" spans="1:4" x14ac:dyDescent="0.3">
      <c r="A22" t="s">
        <v>25</v>
      </c>
      <c r="B22" t="s">
        <v>159</v>
      </c>
      <c r="C22">
        <v>-36.9208</v>
      </c>
      <c r="D22">
        <v>22.307400000000001</v>
      </c>
    </row>
    <row r="23" spans="1:4" x14ac:dyDescent="0.3">
      <c r="A23" t="s">
        <v>26</v>
      </c>
      <c r="B23" t="s">
        <v>159</v>
      </c>
      <c r="C23">
        <v>-21.024999999999999</v>
      </c>
      <c r="D23">
        <v>28.8249</v>
      </c>
    </row>
    <row r="24" spans="1:4" x14ac:dyDescent="0.3">
      <c r="A24" t="s">
        <v>27</v>
      </c>
      <c r="B24" t="s">
        <v>159</v>
      </c>
      <c r="C24">
        <v>-64.854900000000001</v>
      </c>
      <c r="D24">
        <v>-6.7000080000000004</v>
      </c>
    </row>
    <row r="25" spans="1:4" x14ac:dyDescent="0.3">
      <c r="A25" t="s">
        <v>28</v>
      </c>
      <c r="B25" t="s">
        <v>159</v>
      </c>
      <c r="C25">
        <v>-39.816699999999997</v>
      </c>
      <c r="D25">
        <v>-8.8204200000000004</v>
      </c>
    </row>
    <row r="26" spans="1:4" x14ac:dyDescent="0.3">
      <c r="A26" t="s">
        <v>29</v>
      </c>
      <c r="B26" t="s">
        <v>159</v>
      </c>
      <c r="C26">
        <v>-64.258099999999999</v>
      </c>
      <c r="D26">
        <v>0.51955600000000002</v>
      </c>
    </row>
    <row r="27" spans="1:4" x14ac:dyDescent="0.3">
      <c r="A27" t="s">
        <v>67</v>
      </c>
      <c r="B27" t="s">
        <v>160</v>
      </c>
      <c r="C27">
        <v>17.1922</v>
      </c>
      <c r="D27">
        <v>74.463499999999996</v>
      </c>
    </row>
    <row r="28" spans="1:4" x14ac:dyDescent="0.3">
      <c r="A28" t="s">
        <v>69</v>
      </c>
      <c r="B28" t="s">
        <v>160</v>
      </c>
      <c r="C28">
        <v>8.8748199999999997</v>
      </c>
      <c r="D28">
        <v>67.059200000000004</v>
      </c>
    </row>
    <row r="29" spans="1:4" x14ac:dyDescent="0.3">
      <c r="A29" t="s">
        <v>70</v>
      </c>
      <c r="B29" t="s">
        <v>160</v>
      </c>
      <c r="C29">
        <v>4.2677300000000002</v>
      </c>
      <c r="D29">
        <v>84.0852</v>
      </c>
    </row>
    <row r="30" spans="1:4" x14ac:dyDescent="0.3">
      <c r="A30" t="s">
        <v>71</v>
      </c>
      <c r="B30" t="s">
        <v>160</v>
      </c>
      <c r="C30">
        <v>-0.68392600000000003</v>
      </c>
      <c r="D30">
        <v>84.358800000000002</v>
      </c>
    </row>
    <row r="31" spans="1:4" x14ac:dyDescent="0.3">
      <c r="A31" t="s">
        <v>72</v>
      </c>
      <c r="B31" t="s">
        <v>160</v>
      </c>
      <c r="C31">
        <v>7.8053800000000004</v>
      </c>
      <c r="D31">
        <v>74.414400000000001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32"/>
  <sheetViews>
    <sheetView workbookViewId="0">
      <selection activeCell="A33" sqref="A33:E38"/>
    </sheetView>
  </sheetViews>
  <sheetFormatPr defaultColWidth="8.77734375" defaultRowHeight="14.4" x14ac:dyDescent="0.3"/>
  <cols>
    <col min="6" max="6" width="15.109375" bestFit="1" customWidth="1"/>
    <col min="7" max="8" width="12" bestFit="1" customWidth="1"/>
    <col min="10" max="11" width="12" bestFit="1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G1" t="s">
        <v>153</v>
      </c>
      <c r="H1" t="s">
        <v>155</v>
      </c>
      <c r="J1" s="2" t="s">
        <v>190</v>
      </c>
      <c r="K1" s="2" t="s">
        <v>191</v>
      </c>
      <c r="M1" t="s">
        <v>154</v>
      </c>
      <c r="N1" t="s">
        <v>156</v>
      </c>
    </row>
    <row r="2" spans="1:14" x14ac:dyDescent="0.3">
      <c r="F2" t="s">
        <v>167</v>
      </c>
      <c r="G2">
        <f>AVERAGE(C3:C7)</f>
        <v>67.901040000000009</v>
      </c>
      <c r="H2">
        <f>AVERAGE(D3:D7)</f>
        <v>-76.474899999999991</v>
      </c>
      <c r="J2" s="2">
        <f>CONFIDENCE(0.05,M2,5)</f>
        <v>10.455904693196347</v>
      </c>
      <c r="K2" s="2">
        <f>CONFIDENCE(0.05,N2,5)</f>
        <v>16.550683315722445</v>
      </c>
      <c r="M2">
        <f>_xlfn.STDEV.S(C3:C7)</f>
        <v>11.928848613885497</v>
      </c>
      <c r="N2">
        <f>_xlfn.STDEV.S(D3:D7)</f>
        <v>18.882210724250534</v>
      </c>
    </row>
    <row r="3" spans="1:14" x14ac:dyDescent="0.3">
      <c r="A3" t="s">
        <v>178</v>
      </c>
      <c r="B3" t="s">
        <v>167</v>
      </c>
      <c r="C3">
        <v>56.203400000000002</v>
      </c>
      <c r="D3">
        <v>-72.1494</v>
      </c>
      <c r="F3" t="s">
        <v>157</v>
      </c>
      <c r="G3">
        <f>AVERAGE(C8:C13)</f>
        <v>18.744953833333334</v>
      </c>
      <c r="H3">
        <f>AVERAGE(D8:D13)</f>
        <v>50.532083333333333</v>
      </c>
      <c r="J3" s="2">
        <f>CONFIDENCE(0.05,M3,6)</f>
        <v>22.928313635894835</v>
      </c>
      <c r="K3" s="2">
        <f>CONFIDENCE(0.05,N3,6)</f>
        <v>7.3149202941851579</v>
      </c>
      <c r="M3">
        <f>_xlfn.STDEV.S(C8:C13)</f>
        <v>28.654949536544574</v>
      </c>
      <c r="N3">
        <f>_xlfn.STDEV.S(D8:D13)</f>
        <v>9.1419140204700451</v>
      </c>
    </row>
    <row r="4" spans="1:14" x14ac:dyDescent="0.3">
      <c r="A4" t="s">
        <v>179</v>
      </c>
      <c r="B4" t="s">
        <v>167</v>
      </c>
      <c r="C4">
        <v>79.675600000000003</v>
      </c>
      <c r="D4">
        <v>-98.516199999999998</v>
      </c>
      <c r="F4" t="s">
        <v>158</v>
      </c>
      <c r="G4">
        <f>AVERAGE(C15:C20)</f>
        <v>-59.491225</v>
      </c>
      <c r="H4">
        <f>AVERAGE(D15:D20)</f>
        <v>-36.548825000000001</v>
      </c>
      <c r="J4" s="2">
        <f>CONFIDENCE(0.05,M4,4)</f>
        <v>18.904803728235652</v>
      </c>
      <c r="K4" s="2">
        <f>CONFIDENCE(0.05,N4,4)</f>
        <v>4.8018444124716906</v>
      </c>
      <c r="M4">
        <f>_xlfn.STDEV.S(C15:C20)</f>
        <v>19.290970525330401</v>
      </c>
      <c r="N4">
        <f>_xlfn.STDEV.S(D15:D20)</f>
        <v>4.8999312746030315</v>
      </c>
    </row>
    <row r="5" spans="1:14" x14ac:dyDescent="0.3">
      <c r="A5" t="s">
        <v>180</v>
      </c>
      <c r="B5" t="s">
        <v>167</v>
      </c>
      <c r="C5">
        <v>77.003399999999999</v>
      </c>
      <c r="D5">
        <v>-93.543700000000001</v>
      </c>
      <c r="F5" t="s">
        <v>159</v>
      </c>
      <c r="G5">
        <f>AVERAGE(C21:C26)</f>
        <v>-51.93225600000001</v>
      </c>
      <c r="H5">
        <f>AVERAGE(D21:D26)</f>
        <v>6.6010720000000003</v>
      </c>
      <c r="J5" s="2">
        <f>CONFIDENCE(0.05,M5,5)</f>
        <v>29.440767435212766</v>
      </c>
      <c r="K5" s="2">
        <f>CONFIDENCE(0.05,N5,5)</f>
        <v>10.011617366738605</v>
      </c>
      <c r="M5">
        <f>_xlfn.STDEV.S(C21:C26)</f>
        <v>33.588146422163277</v>
      </c>
      <c r="N5">
        <f>_xlfn.STDEV.S(D21:D26)</f>
        <v>11.421973655295742</v>
      </c>
    </row>
    <row r="6" spans="1:14" x14ac:dyDescent="0.3">
      <c r="A6" t="s">
        <v>181</v>
      </c>
      <c r="B6" t="s">
        <v>167</v>
      </c>
      <c r="C6">
        <v>54.126300000000001</v>
      </c>
      <c r="D6">
        <v>-55.526299999999999</v>
      </c>
      <c r="F6" t="s">
        <v>189</v>
      </c>
      <c r="G6">
        <f>AVERAGE(C27:C32)</f>
        <v>42.504250000000006</v>
      </c>
      <c r="H6">
        <f>AVERAGE(D27:D32)</f>
        <v>37.967483333333327</v>
      </c>
      <c r="J6" s="2">
        <f>CONFIDENCE(0.05,M6,6)</f>
        <v>13.810697473706302</v>
      </c>
      <c r="K6" s="2">
        <f>CONFIDENCE(0.05,N6,6)</f>
        <v>11.323434927717864</v>
      </c>
      <c r="M6">
        <f>_xlfn.STDEV.S(C27:C32)</f>
        <v>17.260093588129809</v>
      </c>
      <c r="N6">
        <f>_xlfn.STDEV.S(D27:D32)</f>
        <v>14.151605808729524</v>
      </c>
    </row>
    <row r="7" spans="1:14" x14ac:dyDescent="0.3">
      <c r="A7" t="s">
        <v>182</v>
      </c>
      <c r="B7" t="s">
        <v>167</v>
      </c>
      <c r="C7">
        <v>72.496499999999997</v>
      </c>
      <c r="D7">
        <v>-62.6389</v>
      </c>
    </row>
    <row r="8" spans="1:14" x14ac:dyDescent="0.3">
      <c r="A8" t="s">
        <v>131</v>
      </c>
      <c r="B8" t="s">
        <v>157</v>
      </c>
      <c r="C8">
        <v>36.998399999999997</v>
      </c>
      <c r="D8">
        <v>52.902000000000001</v>
      </c>
    </row>
    <row r="9" spans="1:14" x14ac:dyDescent="0.3">
      <c r="A9" t="s">
        <v>132</v>
      </c>
      <c r="B9" t="s">
        <v>157</v>
      </c>
      <c r="C9">
        <v>2.3417599999999998</v>
      </c>
      <c r="D9">
        <v>47.570900000000002</v>
      </c>
    </row>
    <row r="10" spans="1:14" x14ac:dyDescent="0.3">
      <c r="A10" t="s">
        <v>133</v>
      </c>
      <c r="B10" t="s">
        <v>157</v>
      </c>
      <c r="C10">
        <v>46.1023</v>
      </c>
      <c r="D10">
        <v>42.139200000000002</v>
      </c>
    </row>
    <row r="11" spans="1:14" x14ac:dyDescent="0.3">
      <c r="A11" t="s">
        <v>134</v>
      </c>
      <c r="B11" t="s">
        <v>157</v>
      </c>
      <c r="C11">
        <v>47.516800000000003</v>
      </c>
      <c r="D11">
        <v>39.407699999999998</v>
      </c>
    </row>
    <row r="12" spans="1:14" x14ac:dyDescent="0.3">
      <c r="A12" t="s">
        <v>135</v>
      </c>
      <c r="B12" t="s">
        <v>157</v>
      </c>
      <c r="C12">
        <v>-21.340399999999999</v>
      </c>
      <c r="D12">
        <v>62.472999999999999</v>
      </c>
    </row>
    <row r="13" spans="1:14" x14ac:dyDescent="0.3">
      <c r="A13" t="s">
        <v>136</v>
      </c>
      <c r="B13" t="s">
        <v>157</v>
      </c>
      <c r="C13">
        <v>0.85086300000000004</v>
      </c>
      <c r="D13">
        <v>58.6997</v>
      </c>
    </row>
    <row r="16" spans="1:14" x14ac:dyDescent="0.3">
      <c r="A16" t="s">
        <v>100</v>
      </c>
      <c r="B16" t="s">
        <v>158</v>
      </c>
      <c r="C16">
        <v>-88.124099999999999</v>
      </c>
      <c r="D16">
        <v>-35.087499999999999</v>
      </c>
    </row>
    <row r="17" spans="1:4" x14ac:dyDescent="0.3">
      <c r="A17" t="s">
        <v>101</v>
      </c>
      <c r="B17" t="s">
        <v>158</v>
      </c>
      <c r="C17">
        <v>-46.391500000000001</v>
      </c>
      <c r="D17">
        <v>-41.185600000000001</v>
      </c>
    </row>
    <row r="18" spans="1:4" x14ac:dyDescent="0.3">
      <c r="A18" t="s">
        <v>102</v>
      </c>
      <c r="B18" t="s">
        <v>158</v>
      </c>
      <c r="C18">
        <v>-50.251399999999997</v>
      </c>
      <c r="D18">
        <v>-39.616799999999998</v>
      </c>
    </row>
    <row r="19" spans="1:4" x14ac:dyDescent="0.3">
      <c r="A19" t="s">
        <v>104</v>
      </c>
      <c r="B19" t="s">
        <v>158</v>
      </c>
      <c r="C19">
        <v>-53.197899999999997</v>
      </c>
      <c r="D19">
        <v>-30.305399999999999</v>
      </c>
    </row>
    <row r="21" spans="1:4" x14ac:dyDescent="0.3">
      <c r="A21" t="s">
        <v>13</v>
      </c>
      <c r="B21" t="s">
        <v>159</v>
      </c>
      <c r="C21">
        <v>3.7356199999999999</v>
      </c>
      <c r="D21">
        <v>-12.8317</v>
      </c>
    </row>
    <row r="22" spans="1:4" x14ac:dyDescent="0.3">
      <c r="A22" t="s">
        <v>14</v>
      </c>
      <c r="B22" t="s">
        <v>159</v>
      </c>
      <c r="C22">
        <v>-53.7849</v>
      </c>
      <c r="D22">
        <v>8.1380700000000008</v>
      </c>
    </row>
    <row r="23" spans="1:4" x14ac:dyDescent="0.3">
      <c r="A23" t="s">
        <v>15</v>
      </c>
      <c r="B23" t="s">
        <v>159</v>
      </c>
      <c r="C23">
        <v>-78.784400000000005</v>
      </c>
      <c r="D23">
        <v>14.742000000000001</v>
      </c>
    </row>
    <row r="24" spans="1:4" x14ac:dyDescent="0.3">
      <c r="A24" t="s">
        <v>16</v>
      </c>
      <c r="B24" t="s">
        <v>159</v>
      </c>
      <c r="C24">
        <v>-78.176400000000001</v>
      </c>
      <c r="D24">
        <v>7.7369899999999996</v>
      </c>
    </row>
    <row r="25" spans="1:4" x14ac:dyDescent="0.3">
      <c r="A25" t="s">
        <v>17</v>
      </c>
      <c r="B25" t="s">
        <v>159</v>
      </c>
      <c r="C25">
        <v>-52.651200000000003</v>
      </c>
      <c r="D25">
        <v>15.22</v>
      </c>
    </row>
    <row r="27" spans="1:4" x14ac:dyDescent="0.3">
      <c r="A27" t="s">
        <v>56</v>
      </c>
      <c r="B27" t="s">
        <v>160</v>
      </c>
      <c r="C27">
        <v>11.2217</v>
      </c>
      <c r="D27">
        <v>51.435400000000001</v>
      </c>
    </row>
    <row r="28" spans="1:4" x14ac:dyDescent="0.3">
      <c r="A28" t="s">
        <v>57</v>
      </c>
      <c r="B28" t="s">
        <v>160</v>
      </c>
      <c r="C28">
        <v>43.208500000000001</v>
      </c>
      <c r="D28">
        <v>47.357199999999999</v>
      </c>
    </row>
    <row r="29" spans="1:4" x14ac:dyDescent="0.3">
      <c r="A29" t="s">
        <v>58</v>
      </c>
      <c r="B29" t="s">
        <v>160</v>
      </c>
      <c r="C29">
        <v>54.750900000000001</v>
      </c>
      <c r="D29">
        <v>28.372299999999999</v>
      </c>
    </row>
    <row r="30" spans="1:4" x14ac:dyDescent="0.3">
      <c r="A30" t="s">
        <v>59</v>
      </c>
      <c r="B30" t="s">
        <v>160</v>
      </c>
      <c r="C30">
        <v>36.417700000000004</v>
      </c>
      <c r="D30">
        <v>41.277299999999997</v>
      </c>
    </row>
    <row r="31" spans="1:4" x14ac:dyDescent="0.3">
      <c r="A31" t="s">
        <v>60</v>
      </c>
      <c r="B31" t="s">
        <v>160</v>
      </c>
      <c r="C31">
        <v>51.155999999999999</v>
      </c>
      <c r="D31">
        <v>45.356900000000003</v>
      </c>
    </row>
    <row r="32" spans="1:4" x14ac:dyDescent="0.3">
      <c r="A32" t="s">
        <v>61</v>
      </c>
      <c r="B32" t="s">
        <v>160</v>
      </c>
      <c r="C32">
        <v>58.270699999999998</v>
      </c>
      <c r="D32">
        <v>14.005800000000001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32"/>
  <sheetViews>
    <sheetView zoomScale="68" zoomScaleNormal="68" workbookViewId="0">
      <selection activeCell="N18" sqref="N18"/>
    </sheetView>
  </sheetViews>
  <sheetFormatPr defaultColWidth="8.77734375" defaultRowHeight="14.4" x14ac:dyDescent="0.3"/>
  <cols>
    <col min="1" max="1" width="14.33203125" bestFit="1" customWidth="1"/>
    <col min="2" max="2" width="16.33203125" bestFit="1" customWidth="1"/>
    <col min="6" max="6" width="15.109375" bestFit="1" customWidth="1"/>
    <col min="7" max="7" width="12.6640625" bestFit="1" customWidth="1"/>
    <col min="8" max="8" width="12" bestFit="1" customWidth="1"/>
    <col min="10" max="11" width="12" bestFit="1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G1" t="s">
        <v>153</v>
      </c>
      <c r="H1" t="s">
        <v>155</v>
      </c>
      <c r="J1" s="2" t="s">
        <v>190</v>
      </c>
      <c r="K1" s="2" t="s">
        <v>191</v>
      </c>
      <c r="M1" t="s">
        <v>154</v>
      </c>
      <c r="N1" t="s">
        <v>156</v>
      </c>
    </row>
    <row r="2" spans="1:14" x14ac:dyDescent="0.3">
      <c r="A2" t="s">
        <v>169</v>
      </c>
      <c r="B2" t="s">
        <v>167</v>
      </c>
      <c r="C2">
        <v>60.091299999999997</v>
      </c>
      <c r="D2">
        <v>-54.310200000000002</v>
      </c>
      <c r="F2" t="s">
        <v>167</v>
      </c>
      <c r="G2">
        <f>AVERAGE(C2:C7)</f>
        <v>62.131666666666668</v>
      </c>
      <c r="H2">
        <f>AVERAGE(D2:D7)</f>
        <v>-49.80545</v>
      </c>
      <c r="J2" s="2">
        <f>CONFIDENCE(0.05,M2,7)</f>
        <v>3.5781891048113708</v>
      </c>
      <c r="K2" s="2">
        <f>CONFIDENCE(0.05,N2,7)</f>
        <v>4.2955347490766052</v>
      </c>
      <c r="M2">
        <f>_xlfn.STDEV.S(C2:C7)</f>
        <v>4.8301900391875554</v>
      </c>
      <c r="N2">
        <f>_xlfn.STDEV.S(D2:D7)</f>
        <v>5.7985334341538683</v>
      </c>
    </row>
    <row r="3" spans="1:14" x14ac:dyDescent="0.3">
      <c r="A3" t="s">
        <v>170</v>
      </c>
      <c r="B3" t="s">
        <v>167</v>
      </c>
      <c r="C3">
        <v>65.242900000000006</v>
      </c>
      <c r="D3">
        <v>-54.9099</v>
      </c>
      <c r="F3" t="s">
        <v>157</v>
      </c>
      <c r="G3">
        <f>AVERAGE(C9:C14)</f>
        <v>-2.4449203333333336</v>
      </c>
      <c r="H3">
        <f>AVERAGE(D9:D14)</f>
        <v>28.025848333333332</v>
      </c>
      <c r="J3" s="2">
        <f>CONFIDENCE(0.05,M3,6)</f>
        <v>13.086229407391109</v>
      </c>
      <c r="K3" s="2">
        <f t="shared" ref="J3:K4" si="0">CONFIDENCE(0.05,N3,6)</f>
        <v>12.831633553422339</v>
      </c>
      <c r="M3">
        <f>_xlfn.STDEV.S(C9:C14)</f>
        <v>16.354680472679391</v>
      </c>
      <c r="N3">
        <f>_xlfn.STDEV.S(D9:D14)</f>
        <v>16.036496088797474</v>
      </c>
    </row>
    <row r="4" spans="1:14" x14ac:dyDescent="0.3">
      <c r="A4" t="s">
        <v>161</v>
      </c>
      <c r="B4" t="s">
        <v>167</v>
      </c>
      <c r="C4">
        <v>67.573700000000002</v>
      </c>
      <c r="D4">
        <v>-45.519300000000001</v>
      </c>
      <c r="F4" t="s">
        <v>158</v>
      </c>
      <c r="G4">
        <f>AVERAGE(C15:C20)</f>
        <v>-69.241</v>
      </c>
      <c r="H4">
        <f>AVERAGE(D15:D20)</f>
        <v>-42.550400000000003</v>
      </c>
      <c r="J4" s="2">
        <f t="shared" si="0"/>
        <v>8.821704369831453</v>
      </c>
      <c r="K4" s="2">
        <f t="shared" si="0"/>
        <v>3.1603712180980201</v>
      </c>
      <c r="M4">
        <f>_xlfn.STDEV.S(C15:C20)</f>
        <v>11.025036448737913</v>
      </c>
      <c r="N4">
        <f>_xlfn.STDEV.S(D15:D20)</f>
        <v>3.9497138433056129</v>
      </c>
    </row>
    <row r="5" spans="1:14" x14ac:dyDescent="0.3">
      <c r="A5" t="s">
        <v>162</v>
      </c>
      <c r="B5" t="s">
        <v>167</v>
      </c>
      <c r="C5">
        <v>56.076900000000002</v>
      </c>
      <c r="D5">
        <v>-53.021599999999999</v>
      </c>
      <c r="F5" t="s">
        <v>159</v>
      </c>
      <c r="G5">
        <f>AVERAGE(C21:C26)</f>
        <v>-22.276773333333335</v>
      </c>
      <c r="H5">
        <f>AVERAGE(D21:D26)</f>
        <v>12.666503333333333</v>
      </c>
      <c r="J5" s="2">
        <f>CONFIDENCE(0.05,M5,6)</f>
        <v>12.699328869425031</v>
      </c>
      <c r="K5" s="2">
        <f>CONFIDENCE(0.05,N5,6)</f>
        <v>17.786174389529577</v>
      </c>
      <c r="M5">
        <f>_xlfn.STDEV.S(C21:C26)</f>
        <v>15.871146639047442</v>
      </c>
      <c r="N5">
        <f>_xlfn.STDEV.S(D21:D26)</f>
        <v>22.228496071436471</v>
      </c>
    </row>
    <row r="6" spans="1:14" x14ac:dyDescent="0.3">
      <c r="A6" t="s">
        <v>163</v>
      </c>
      <c r="B6" t="s">
        <v>167</v>
      </c>
      <c r="C6">
        <v>66.170500000000004</v>
      </c>
      <c r="D6">
        <v>-40.2164</v>
      </c>
      <c r="F6" t="s">
        <v>189</v>
      </c>
      <c r="G6">
        <f>AVERAGE(C27:C32)</f>
        <v>20.954216666666664</v>
      </c>
      <c r="H6">
        <f>AVERAGE(D27:D32)</f>
        <v>60.005216666666676</v>
      </c>
      <c r="J6" s="2">
        <f>CONFIDENCE(0.05,M6,6)</f>
        <v>6.2965368304432028</v>
      </c>
      <c r="K6" s="2">
        <f>CONFIDENCE(0.05,N6,6)</f>
        <v>11.054651305836469</v>
      </c>
      <c r="M6">
        <f>_xlfn.STDEV.S(C27:C32)</f>
        <v>7.8691764251201413</v>
      </c>
      <c r="N6">
        <f>_xlfn.STDEV.S(D27:D32)</f>
        <v>13.815690082716275</v>
      </c>
    </row>
    <row r="7" spans="1:14" x14ac:dyDescent="0.3">
      <c r="A7" t="s">
        <v>164</v>
      </c>
      <c r="B7" t="s">
        <v>167</v>
      </c>
      <c r="C7">
        <v>57.634700000000002</v>
      </c>
      <c r="D7">
        <v>-50.8553</v>
      </c>
    </row>
    <row r="8" spans="1:14" x14ac:dyDescent="0.3">
      <c r="A8" t="s">
        <v>165</v>
      </c>
      <c r="B8" t="s">
        <v>167</v>
      </c>
      <c r="C8">
        <v>65.682400000000001</v>
      </c>
      <c r="D8">
        <v>-50.050199999999997</v>
      </c>
    </row>
    <row r="9" spans="1:14" x14ac:dyDescent="0.3">
      <c r="A9" t="s">
        <v>141</v>
      </c>
      <c r="B9" t="s">
        <v>157</v>
      </c>
      <c r="C9">
        <v>17.704999999999998</v>
      </c>
      <c r="D9">
        <v>4.0530900000000001</v>
      </c>
    </row>
    <row r="10" spans="1:14" x14ac:dyDescent="0.3">
      <c r="A10" t="s">
        <v>142</v>
      </c>
      <c r="B10" t="s">
        <v>157</v>
      </c>
      <c r="C10">
        <v>-11.972300000000001</v>
      </c>
      <c r="D10">
        <v>38.043900000000001</v>
      </c>
    </row>
    <row r="11" spans="1:14" x14ac:dyDescent="0.3">
      <c r="A11" t="s">
        <v>143</v>
      </c>
      <c r="B11" t="s">
        <v>157</v>
      </c>
      <c r="C11">
        <v>0.21077799999999999</v>
      </c>
      <c r="D11">
        <v>45.959000000000003</v>
      </c>
    </row>
    <row r="12" spans="1:14" x14ac:dyDescent="0.3">
      <c r="A12" t="s">
        <v>144</v>
      </c>
      <c r="B12" t="s">
        <v>157</v>
      </c>
      <c r="C12">
        <v>-28.4635</v>
      </c>
      <c r="D12">
        <v>17.398800000000001</v>
      </c>
    </row>
    <row r="13" spans="1:14" x14ac:dyDescent="0.3">
      <c r="A13" t="s">
        <v>145</v>
      </c>
      <c r="B13" t="s">
        <v>157</v>
      </c>
      <c r="C13">
        <v>-2.2151999999999998</v>
      </c>
      <c r="D13">
        <v>40.129600000000003</v>
      </c>
    </row>
    <row r="14" spans="1:14" x14ac:dyDescent="0.3">
      <c r="A14" t="s">
        <v>146</v>
      </c>
      <c r="B14" t="s">
        <v>157</v>
      </c>
      <c r="C14">
        <v>10.0657</v>
      </c>
      <c r="D14">
        <v>22.570699999999999</v>
      </c>
    </row>
    <row r="15" spans="1:14" x14ac:dyDescent="0.3">
      <c r="A15" t="s">
        <v>88</v>
      </c>
      <c r="B15" t="s">
        <v>158</v>
      </c>
      <c r="C15">
        <v>-81.107900000000001</v>
      </c>
      <c r="D15">
        <v>-38.057600000000001</v>
      </c>
    </row>
    <row r="16" spans="1:14" x14ac:dyDescent="0.3">
      <c r="A16" t="s">
        <v>89</v>
      </c>
      <c r="B16" t="s">
        <v>158</v>
      </c>
      <c r="C16">
        <v>-78.766900000000007</v>
      </c>
      <c r="D16">
        <v>-40.270000000000003</v>
      </c>
    </row>
    <row r="17" spans="1:4" x14ac:dyDescent="0.3">
      <c r="A17" t="s">
        <v>90</v>
      </c>
      <c r="B17" t="s">
        <v>158</v>
      </c>
      <c r="C17">
        <v>-62.033999999999999</v>
      </c>
      <c r="D17">
        <v>-44.735300000000002</v>
      </c>
    </row>
    <row r="18" spans="1:4" x14ac:dyDescent="0.3">
      <c r="A18" t="s">
        <v>91</v>
      </c>
      <c r="B18" t="s">
        <v>158</v>
      </c>
      <c r="C18">
        <v>-60.346400000000003</v>
      </c>
      <c r="D18">
        <v>-45.616300000000003</v>
      </c>
    </row>
    <row r="19" spans="1:4" x14ac:dyDescent="0.3">
      <c r="A19" t="s">
        <v>92</v>
      </c>
      <c r="B19" t="s">
        <v>158</v>
      </c>
      <c r="C19">
        <v>-55.845100000000002</v>
      </c>
      <c r="D19">
        <v>-47.629199999999997</v>
      </c>
    </row>
    <row r="20" spans="1:4" x14ac:dyDescent="0.3">
      <c r="A20" t="s">
        <v>93</v>
      </c>
      <c r="B20" t="s">
        <v>158</v>
      </c>
      <c r="C20">
        <v>-77.345699999999994</v>
      </c>
      <c r="D20">
        <v>-38.994</v>
      </c>
    </row>
    <row r="21" spans="1:4" x14ac:dyDescent="0.3">
      <c r="A21" t="s">
        <v>18</v>
      </c>
      <c r="B21" t="s">
        <v>159</v>
      </c>
      <c r="C21">
        <v>-23.645399999999999</v>
      </c>
      <c r="D21">
        <v>35.950699999999998</v>
      </c>
    </row>
    <row r="22" spans="1:4" x14ac:dyDescent="0.3">
      <c r="A22" t="s">
        <v>171</v>
      </c>
      <c r="B22" t="s">
        <v>159</v>
      </c>
      <c r="C22">
        <v>2.58379</v>
      </c>
      <c r="D22">
        <v>-22.914100000000001</v>
      </c>
    </row>
    <row r="23" spans="1:4" x14ac:dyDescent="0.3">
      <c r="A23" t="s">
        <v>19</v>
      </c>
      <c r="B23" t="s">
        <v>159</v>
      </c>
      <c r="C23">
        <v>-38.147100000000002</v>
      </c>
      <c r="D23">
        <v>9.5048700000000004</v>
      </c>
    </row>
    <row r="24" spans="1:4" x14ac:dyDescent="0.3">
      <c r="A24" t="s">
        <v>20</v>
      </c>
      <c r="B24" t="s">
        <v>159</v>
      </c>
      <c r="C24">
        <v>-30.502300000000002</v>
      </c>
      <c r="D24">
        <v>4.8724499999999997</v>
      </c>
    </row>
    <row r="25" spans="1:4" x14ac:dyDescent="0.3">
      <c r="A25" t="s">
        <v>21</v>
      </c>
      <c r="B25" t="s">
        <v>159</v>
      </c>
      <c r="C25">
        <v>-34.620699999999999</v>
      </c>
      <c r="D25">
        <v>11.6173</v>
      </c>
    </row>
    <row r="26" spans="1:4" x14ac:dyDescent="0.3">
      <c r="A26" t="s">
        <v>22</v>
      </c>
      <c r="B26" t="s">
        <v>159</v>
      </c>
      <c r="C26">
        <v>-9.3289299999999997</v>
      </c>
      <c r="D26">
        <v>36.967799999999997</v>
      </c>
    </row>
    <row r="27" spans="1:4" x14ac:dyDescent="0.3">
      <c r="A27" t="s">
        <v>73</v>
      </c>
      <c r="B27" t="s">
        <v>160</v>
      </c>
      <c r="C27">
        <v>23.944299999999998</v>
      </c>
      <c r="D27">
        <v>75.0899</v>
      </c>
    </row>
    <row r="28" spans="1:4" x14ac:dyDescent="0.3">
      <c r="A28" t="s">
        <v>74</v>
      </c>
      <c r="B28" t="s">
        <v>160</v>
      </c>
      <c r="C28">
        <v>28.349799999999998</v>
      </c>
      <c r="D28">
        <v>47.886400000000002</v>
      </c>
    </row>
    <row r="29" spans="1:4" x14ac:dyDescent="0.3">
      <c r="A29" t="s">
        <v>75</v>
      </c>
      <c r="B29" t="s">
        <v>160</v>
      </c>
      <c r="C29">
        <v>13.0901</v>
      </c>
      <c r="D29">
        <v>75.0886</v>
      </c>
    </row>
    <row r="30" spans="1:4" x14ac:dyDescent="0.3">
      <c r="A30" t="s">
        <v>76</v>
      </c>
      <c r="B30" t="s">
        <v>160</v>
      </c>
      <c r="C30">
        <v>30.0153</v>
      </c>
      <c r="D30">
        <v>41.519100000000002</v>
      </c>
    </row>
    <row r="31" spans="1:4" x14ac:dyDescent="0.3">
      <c r="A31" t="s">
        <v>77</v>
      </c>
      <c r="B31" t="s">
        <v>160</v>
      </c>
      <c r="C31">
        <v>10.982100000000001</v>
      </c>
      <c r="D31">
        <v>57.920099999999998</v>
      </c>
    </row>
    <row r="32" spans="1:4" x14ac:dyDescent="0.3">
      <c r="A32" t="s">
        <v>78</v>
      </c>
      <c r="B32" t="s">
        <v>160</v>
      </c>
      <c r="C32">
        <v>19.343699999999998</v>
      </c>
      <c r="D32">
        <v>62.527200000000001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31"/>
  <sheetViews>
    <sheetView workbookViewId="0">
      <selection activeCell="G35" sqref="G35"/>
    </sheetView>
  </sheetViews>
  <sheetFormatPr defaultColWidth="8.77734375" defaultRowHeight="14.4" x14ac:dyDescent="0.3"/>
  <cols>
    <col min="6" max="6" width="15.109375" bestFit="1" customWidth="1"/>
    <col min="7" max="8" width="12.6640625" bestFit="1" customWidth="1"/>
    <col min="10" max="11" width="12" bestFit="1" customWidth="1"/>
  </cols>
  <sheetData>
    <row r="1" spans="1:14" x14ac:dyDescent="0.3">
      <c r="A1" t="s">
        <v>0</v>
      </c>
      <c r="B1" t="s">
        <v>1</v>
      </c>
      <c r="C1" t="s">
        <v>2</v>
      </c>
      <c r="D1" t="s">
        <v>3</v>
      </c>
      <c r="G1" t="s">
        <v>153</v>
      </c>
      <c r="H1" t="s">
        <v>155</v>
      </c>
      <c r="J1" s="2" t="s">
        <v>190</v>
      </c>
      <c r="K1" s="2" t="s">
        <v>191</v>
      </c>
      <c r="M1" t="s">
        <v>154</v>
      </c>
      <c r="N1" t="s">
        <v>156</v>
      </c>
    </row>
    <row r="2" spans="1:14" x14ac:dyDescent="0.3">
      <c r="F2" t="s">
        <v>167</v>
      </c>
      <c r="G2">
        <f>AVERAGE(C3:C8)</f>
        <v>68.860399999999998</v>
      </c>
      <c r="H2">
        <f>AVERAGE(D3:D8)</f>
        <v>-50.547733333333333</v>
      </c>
      <c r="J2" s="2">
        <f>CONFIDENCE(0.05,M2,6)</f>
        <v>10.608066173505916</v>
      </c>
      <c r="K2" s="2">
        <f>CONFIDENCE(0.05,N2,6)</f>
        <v>12.432511355587838</v>
      </c>
      <c r="M2">
        <f>_xlfn.STDEV.S(C3:C8)</f>
        <v>13.257564673498685</v>
      </c>
      <c r="N2">
        <f>_xlfn.STDEV.S(D3:D8)</f>
        <v>15.537688081393135</v>
      </c>
    </row>
    <row r="3" spans="1:14" x14ac:dyDescent="0.3">
      <c r="A3" t="s">
        <v>183</v>
      </c>
      <c r="B3" t="s">
        <v>167</v>
      </c>
      <c r="C3">
        <v>45.055900000000001</v>
      </c>
      <c r="D3">
        <v>-49.924599999999998</v>
      </c>
      <c r="F3" t="s">
        <v>157</v>
      </c>
      <c r="G3">
        <f>AVERAGE(C9:C14)</f>
        <v>-2.2074566666666673</v>
      </c>
      <c r="H3">
        <f>AVERAGE(D9:D14)</f>
        <v>58.701233333333334</v>
      </c>
      <c r="J3" s="2">
        <f>CONFIDENCE(0.05,M3,6)</f>
        <v>13.028468125027782</v>
      </c>
      <c r="K3" s="2">
        <f>CONFIDENCE(0.05,N3,6)</f>
        <v>4.7349780092812983</v>
      </c>
      <c r="M3">
        <f>_xlfn.STDEV.S(C9:C14)</f>
        <v>16.282492580557395</v>
      </c>
      <c r="N3">
        <f>_xlfn.STDEV.S(D9:D14)</f>
        <v>5.9175985668737825</v>
      </c>
    </row>
    <row r="4" spans="1:14" x14ac:dyDescent="0.3">
      <c r="A4" t="s">
        <v>184</v>
      </c>
      <c r="B4" t="s">
        <v>167</v>
      </c>
      <c r="C4">
        <v>76.737200000000001</v>
      </c>
      <c r="D4">
        <v>-42.058199999999999</v>
      </c>
      <c r="F4" t="s">
        <v>158</v>
      </c>
      <c r="G4">
        <f>AVERAGE(C15:C20)</f>
        <v>-89.3108</v>
      </c>
      <c r="H4">
        <f>AVERAGE(D15:D20)</f>
        <v>-53.849380000000011</v>
      </c>
      <c r="J4" s="2">
        <f t="shared" ref="J4:K6" si="0">CONFIDENCE(0.05,M4,5)</f>
        <v>16.306611844831611</v>
      </c>
      <c r="K4" s="2">
        <f t="shared" si="0"/>
        <v>9.8168474545124553</v>
      </c>
      <c r="M4">
        <f>_xlfn.STDEV.S(C15:C20)</f>
        <v>18.603756423770957</v>
      </c>
      <c r="N4">
        <f>_xlfn.STDEV.S(D15:D20)</f>
        <v>11.199766121308048</v>
      </c>
    </row>
    <row r="5" spans="1:14" x14ac:dyDescent="0.3">
      <c r="A5" t="s">
        <v>185</v>
      </c>
      <c r="B5" t="s">
        <v>167</v>
      </c>
      <c r="C5">
        <v>63.0565</v>
      </c>
      <c r="D5">
        <v>-36.744300000000003</v>
      </c>
      <c r="F5" t="s">
        <v>159</v>
      </c>
      <c r="G5">
        <f>AVERAGE(C21:C26)</f>
        <v>-24.076137999999997</v>
      </c>
      <c r="H5">
        <f>AVERAGE(D21:D26)</f>
        <v>33.264339999999997</v>
      </c>
      <c r="J5" s="2">
        <f t="shared" si="0"/>
        <v>9.1515102027804645</v>
      </c>
      <c r="K5" s="2">
        <f t="shared" si="0"/>
        <v>8.5900613526654048</v>
      </c>
      <c r="M5">
        <f>_xlfn.STDEV.S(C21:C26)</f>
        <v>10.440701498401342</v>
      </c>
      <c r="N5">
        <f>_xlfn.STDEV.S(D21:D26)</f>
        <v>9.8001602411899356</v>
      </c>
    </row>
    <row r="6" spans="1:14" x14ac:dyDescent="0.3">
      <c r="A6" t="s">
        <v>186</v>
      </c>
      <c r="B6" t="s">
        <v>167</v>
      </c>
      <c r="C6">
        <v>70.017899999999997</v>
      </c>
      <c r="D6">
        <v>-46.523099999999999</v>
      </c>
      <c r="F6" t="s">
        <v>189</v>
      </c>
      <c r="G6">
        <f>AVERAGE(C27:C32)</f>
        <v>33.402617999999997</v>
      </c>
      <c r="H6">
        <f>AVERAGE(D27:D32)</f>
        <v>10.800903999999999</v>
      </c>
      <c r="J6" s="2">
        <f t="shared" si="0"/>
        <v>20.452796554593014</v>
      </c>
      <c r="K6" s="2">
        <f t="shared" si="0"/>
        <v>5.2980436268979814</v>
      </c>
      <c r="M6">
        <f>_xlfn.STDEV.S(C27:C32)</f>
        <v>23.334022352852504</v>
      </c>
      <c r="N6">
        <f>_xlfn.STDEV.S(D27:D32)</f>
        <v>6.0443894841687689</v>
      </c>
    </row>
    <row r="7" spans="1:14" x14ac:dyDescent="0.3">
      <c r="A7" t="s">
        <v>187</v>
      </c>
      <c r="B7" t="s">
        <v>167</v>
      </c>
      <c r="C7">
        <v>80.459900000000005</v>
      </c>
      <c r="D7">
        <v>-80.825900000000004</v>
      </c>
    </row>
    <row r="8" spans="1:14" x14ac:dyDescent="0.3">
      <c r="A8" t="s">
        <v>188</v>
      </c>
      <c r="B8" t="s">
        <v>167</v>
      </c>
      <c r="C8">
        <v>77.834999999999994</v>
      </c>
      <c r="D8">
        <v>-47.210299999999997</v>
      </c>
    </row>
    <row r="9" spans="1:14" x14ac:dyDescent="0.3">
      <c r="A9" t="s">
        <v>125</v>
      </c>
      <c r="B9" t="s">
        <v>157</v>
      </c>
      <c r="C9">
        <v>-12.568300000000001</v>
      </c>
      <c r="D9">
        <v>51.9497</v>
      </c>
    </row>
    <row r="10" spans="1:14" x14ac:dyDescent="0.3">
      <c r="A10" t="s">
        <v>126</v>
      </c>
      <c r="B10" t="s">
        <v>157</v>
      </c>
      <c r="C10">
        <v>-9.6086200000000002</v>
      </c>
      <c r="D10">
        <v>65.282799999999995</v>
      </c>
    </row>
    <row r="11" spans="1:14" x14ac:dyDescent="0.3">
      <c r="A11" t="s">
        <v>127</v>
      </c>
      <c r="B11" t="s">
        <v>157</v>
      </c>
      <c r="C11">
        <v>18.334599999999998</v>
      </c>
      <c r="D11">
        <v>52.002299999999998</v>
      </c>
    </row>
    <row r="12" spans="1:14" x14ac:dyDescent="0.3">
      <c r="A12" t="s">
        <v>128</v>
      </c>
      <c r="B12" t="s">
        <v>157</v>
      </c>
      <c r="C12">
        <v>11.0707</v>
      </c>
      <c r="D12">
        <v>59.423900000000003</v>
      </c>
    </row>
    <row r="13" spans="1:14" x14ac:dyDescent="0.3">
      <c r="A13" t="s">
        <v>129</v>
      </c>
      <c r="B13" t="s">
        <v>157</v>
      </c>
      <c r="C13">
        <v>-25.005700000000001</v>
      </c>
      <c r="D13">
        <v>65.083699999999993</v>
      </c>
    </row>
    <row r="14" spans="1:14" x14ac:dyDescent="0.3">
      <c r="A14" t="s">
        <v>130</v>
      </c>
      <c r="B14" t="s">
        <v>157</v>
      </c>
      <c r="C14">
        <v>4.5325800000000003</v>
      </c>
      <c r="D14">
        <v>58.465000000000003</v>
      </c>
    </row>
    <row r="15" spans="1:14" x14ac:dyDescent="0.3">
      <c r="A15" t="s">
        <v>111</v>
      </c>
      <c r="B15" t="s">
        <v>158</v>
      </c>
      <c r="C15">
        <v>-76.280500000000004</v>
      </c>
      <c r="D15">
        <v>-43.074800000000003</v>
      </c>
    </row>
    <row r="16" spans="1:14" x14ac:dyDescent="0.3">
      <c r="A16" t="s">
        <v>112</v>
      </c>
      <c r="B16" t="s">
        <v>158</v>
      </c>
      <c r="C16">
        <v>-102.161</v>
      </c>
      <c r="D16">
        <v>-60.977400000000003</v>
      </c>
    </row>
    <row r="17" spans="1:4" x14ac:dyDescent="0.3">
      <c r="A17" t="s">
        <v>113</v>
      </c>
      <c r="B17" t="s">
        <v>158</v>
      </c>
      <c r="C17">
        <v>-115.35</v>
      </c>
      <c r="D17">
        <v>-63.778599999999997</v>
      </c>
    </row>
    <row r="18" spans="1:4" x14ac:dyDescent="0.3">
      <c r="A18" t="s">
        <v>114</v>
      </c>
      <c r="B18" t="s">
        <v>158</v>
      </c>
      <c r="C18">
        <v>-80.688000000000002</v>
      </c>
      <c r="D18">
        <v>-40.303400000000003</v>
      </c>
    </row>
    <row r="19" spans="1:4" x14ac:dyDescent="0.3">
      <c r="A19" t="s">
        <v>115</v>
      </c>
      <c r="B19" t="s">
        <v>158</v>
      </c>
      <c r="C19">
        <v>-72.0745</v>
      </c>
      <c r="D19">
        <v>-61.112699999999997</v>
      </c>
    </row>
    <row r="21" spans="1:4" x14ac:dyDescent="0.3">
      <c r="A21" t="s">
        <v>36</v>
      </c>
      <c r="B21" t="s">
        <v>159</v>
      </c>
      <c r="C21">
        <v>-25.3504</v>
      </c>
      <c r="D21">
        <v>36.829500000000003</v>
      </c>
    </row>
    <row r="22" spans="1:4" x14ac:dyDescent="0.3">
      <c r="A22" t="s">
        <v>37</v>
      </c>
      <c r="B22" t="s">
        <v>159</v>
      </c>
      <c r="C22">
        <v>-28.307500000000001</v>
      </c>
      <c r="D22">
        <v>32.984099999999998</v>
      </c>
    </row>
    <row r="23" spans="1:4" x14ac:dyDescent="0.3">
      <c r="A23" t="s">
        <v>38</v>
      </c>
      <c r="B23" t="s">
        <v>159</v>
      </c>
      <c r="C23">
        <v>-9.2509899999999998</v>
      </c>
      <c r="D23">
        <v>37.844799999999999</v>
      </c>
    </row>
    <row r="24" spans="1:4" x14ac:dyDescent="0.3">
      <c r="A24" t="s">
        <v>39</v>
      </c>
      <c r="B24" t="s">
        <v>159</v>
      </c>
      <c r="C24">
        <v>-37.490699999999997</v>
      </c>
      <c r="D24">
        <v>16.693000000000001</v>
      </c>
    </row>
    <row r="25" spans="1:4" x14ac:dyDescent="0.3">
      <c r="A25" t="s">
        <v>40</v>
      </c>
      <c r="B25" t="s">
        <v>159</v>
      </c>
      <c r="C25">
        <v>-19.981100000000001</v>
      </c>
      <c r="D25">
        <v>41.970300000000002</v>
      </c>
    </row>
    <row r="27" spans="1:4" x14ac:dyDescent="0.3">
      <c r="A27" t="s">
        <v>62</v>
      </c>
      <c r="B27" t="s">
        <v>160</v>
      </c>
      <c r="C27">
        <v>8.8359699999999997</v>
      </c>
      <c r="D27">
        <v>14.896599999999999</v>
      </c>
    </row>
    <row r="28" spans="1:4" x14ac:dyDescent="0.3">
      <c r="A28" t="s">
        <v>63</v>
      </c>
      <c r="B28" t="s">
        <v>160</v>
      </c>
      <c r="C28">
        <v>53.052399999999999</v>
      </c>
      <c r="D28">
        <v>7.2870499999999998</v>
      </c>
    </row>
    <row r="29" spans="1:4" x14ac:dyDescent="0.3">
      <c r="A29" t="s">
        <v>64</v>
      </c>
      <c r="B29" t="s">
        <v>160</v>
      </c>
      <c r="C29">
        <v>43.755899999999997</v>
      </c>
      <c r="D29">
        <v>15.743600000000001</v>
      </c>
    </row>
    <row r="30" spans="1:4" x14ac:dyDescent="0.3">
      <c r="A30" t="s">
        <v>65</v>
      </c>
      <c r="B30" t="s">
        <v>160</v>
      </c>
      <c r="C30">
        <v>7.5943199999999997</v>
      </c>
      <c r="D30">
        <v>14.256600000000001</v>
      </c>
    </row>
    <row r="31" spans="1:4" x14ac:dyDescent="0.3">
      <c r="A31" t="s">
        <v>66</v>
      </c>
      <c r="B31" t="s">
        <v>160</v>
      </c>
      <c r="C31">
        <v>53.774500000000003</v>
      </c>
      <c r="D31">
        <v>1.82067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Day 1 Trajectory</vt:lpstr>
      <vt:lpstr>Day 5 Trajectory</vt:lpstr>
      <vt:lpstr>DAY 10 Trajectory</vt:lpstr>
      <vt:lpstr>Day 18 Trajectory</vt:lpstr>
      <vt:lpstr>Fluoxetine</vt:lpstr>
      <vt:lpstr>Diphen</vt:lpstr>
      <vt:lpstr>EE2</vt:lpstr>
      <vt:lpstr>DEET</vt:lpstr>
      <vt:lpstr>Mixture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Brew</dc:creator>
  <cp:lastModifiedBy>David Brew</cp:lastModifiedBy>
  <cp:lastPrinted>2017-05-09T17:38:06Z</cp:lastPrinted>
  <dcterms:created xsi:type="dcterms:W3CDTF">2016-10-25T02:30:31Z</dcterms:created>
  <dcterms:modified xsi:type="dcterms:W3CDTF">2019-03-03T16:18:33Z</dcterms:modified>
</cp:coreProperties>
</file>