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leiv\Dropbox\Route of exposure has a major impact on uptake of silver nanoparticles in Atlantic salmon (Salmo salar)\"/>
    </mc:Choice>
  </mc:AlternateContent>
  <bookViews>
    <workbookView xWindow="240" yWindow="30" windowWidth="19980" windowHeight="8070" tabRatio="720" activeTab="5"/>
  </bookViews>
  <sheets>
    <sheet name="Data Figure 1" sheetId="6" r:id="rId1"/>
    <sheet name="Data Figure 2" sheetId="7" r:id="rId2"/>
    <sheet name="Data Figure 3" sheetId="5" r:id="rId3"/>
    <sheet name="Diet, tissue bioaccumulation" sheetId="2" r:id="rId4"/>
    <sheet name="Water, tissue bioaccumulation" sheetId="4" r:id="rId5"/>
    <sheet name="pH,conductivity, Temperature" sheetId="8" r:id="rId6"/>
  </sheets>
  <calcPr calcId="162913"/>
</workbook>
</file>

<file path=xl/calcChain.xml><?xml version="1.0" encoding="utf-8"?>
<calcChain xmlns="http://schemas.openxmlformats.org/spreadsheetml/2006/main">
  <c r="E23" i="8" l="1"/>
  <c r="D23" i="8"/>
  <c r="C23" i="8"/>
  <c r="E22" i="8"/>
  <c r="D22" i="8"/>
  <c r="C22" i="8"/>
  <c r="N22" i="7"/>
  <c r="M22" i="7"/>
  <c r="I22" i="7"/>
  <c r="H22" i="7"/>
  <c r="N21" i="7"/>
  <c r="M21" i="7"/>
  <c r="I21" i="7"/>
  <c r="H21" i="7"/>
  <c r="S20" i="7"/>
  <c r="R20" i="7"/>
  <c r="N20" i="7"/>
  <c r="M20" i="7"/>
  <c r="I20" i="7"/>
  <c r="H20" i="7"/>
  <c r="S19" i="7"/>
  <c r="R19" i="7"/>
  <c r="N19" i="7"/>
  <c r="M19" i="7"/>
  <c r="I19" i="7"/>
  <c r="H19" i="7"/>
  <c r="I18" i="7"/>
  <c r="H18" i="7"/>
  <c r="N15" i="7"/>
  <c r="M15" i="7"/>
  <c r="I15" i="7"/>
  <c r="H15" i="7"/>
  <c r="N14" i="7"/>
  <c r="M14" i="7"/>
  <c r="I14" i="7"/>
  <c r="H14" i="7"/>
  <c r="S13" i="7"/>
  <c r="R13" i="7"/>
  <c r="N13" i="7"/>
  <c r="M13" i="7"/>
  <c r="I13" i="7"/>
  <c r="H13" i="7"/>
  <c r="S12" i="7"/>
  <c r="R12" i="7"/>
  <c r="N12" i="7"/>
  <c r="M12" i="7"/>
  <c r="I12" i="7"/>
  <c r="H12" i="7"/>
  <c r="I11" i="7"/>
  <c r="H11" i="7"/>
  <c r="I9" i="7"/>
  <c r="H9" i="7"/>
  <c r="I8" i="7"/>
  <c r="H8" i="7"/>
  <c r="I7" i="7"/>
  <c r="H7" i="7"/>
  <c r="I6" i="7"/>
  <c r="H6" i="7"/>
  <c r="I5" i="7"/>
  <c r="H5" i="7"/>
  <c r="H4" i="6"/>
  <c r="G18" i="6"/>
  <c r="F18" i="6"/>
  <c r="J18" i="6"/>
  <c r="G17" i="6"/>
  <c r="F17" i="6"/>
  <c r="J17" i="6"/>
  <c r="G16" i="6"/>
  <c r="F16" i="6"/>
  <c r="J16" i="6"/>
  <c r="G15" i="6"/>
  <c r="F15" i="6"/>
  <c r="J15" i="6"/>
  <c r="I14" i="6"/>
  <c r="H14" i="6"/>
  <c r="G14" i="6"/>
  <c r="F14" i="6"/>
  <c r="J14" i="6"/>
  <c r="G13" i="6"/>
  <c r="F13" i="6"/>
  <c r="J13" i="6"/>
  <c r="G12" i="6"/>
  <c r="F12" i="6"/>
  <c r="J12" i="6"/>
  <c r="G11" i="6"/>
  <c r="F11" i="6"/>
  <c r="J11" i="6"/>
  <c r="G10" i="6"/>
  <c r="F10" i="6"/>
  <c r="J10" i="6"/>
  <c r="I9" i="6"/>
  <c r="H9" i="6"/>
  <c r="G9" i="6"/>
  <c r="F9" i="6"/>
  <c r="J9" i="6"/>
  <c r="I4" i="6"/>
  <c r="Y147" i="4"/>
  <c r="Z69" i="4"/>
  <c r="Y69" i="4"/>
  <c r="Z63" i="4"/>
  <c r="Y63" i="4"/>
  <c r="Z57" i="4"/>
  <c r="Y57" i="4"/>
  <c r="Z51" i="4"/>
  <c r="Y51" i="4"/>
  <c r="Z45" i="4"/>
  <c r="Y45" i="4"/>
  <c r="Z39" i="4"/>
  <c r="Y39" i="4"/>
  <c r="Z27" i="4"/>
  <c r="Y27" i="4"/>
  <c r="Z21" i="4"/>
  <c r="Y21" i="4"/>
  <c r="Z15" i="4"/>
  <c r="Y15" i="4"/>
  <c r="Z9" i="4"/>
  <c r="Y9" i="4"/>
  <c r="Z3" i="4"/>
  <c r="Y3" i="4"/>
  <c r="Y861" i="2"/>
  <c r="X861" i="2"/>
  <c r="Y855" i="2"/>
  <c r="X855" i="2"/>
  <c r="Y849" i="2"/>
  <c r="X849" i="2"/>
  <c r="Y843" i="2"/>
  <c r="X843" i="2"/>
  <c r="Y837" i="2"/>
  <c r="X837" i="2"/>
  <c r="Y831" i="2"/>
  <c r="X831" i="2"/>
  <c r="Y825" i="2"/>
  <c r="X825" i="2"/>
  <c r="Y819" i="2"/>
  <c r="X819" i="2"/>
  <c r="Y813" i="2"/>
  <c r="X813" i="2"/>
  <c r="Y807" i="2"/>
  <c r="X807" i="2"/>
  <c r="Y801" i="2"/>
  <c r="X801" i="2"/>
  <c r="Y795" i="2"/>
  <c r="X795" i="2"/>
  <c r="Y789" i="2"/>
  <c r="X789" i="2"/>
  <c r="Y783" i="2"/>
  <c r="X783" i="2"/>
  <c r="Y777" i="2"/>
  <c r="X777" i="2"/>
  <c r="Y771" i="2"/>
  <c r="X771" i="2"/>
  <c r="Y765" i="2"/>
  <c r="X765" i="2"/>
  <c r="Y759" i="2"/>
  <c r="X759" i="2"/>
  <c r="Y753" i="2"/>
  <c r="X753" i="2"/>
  <c r="Y747" i="2"/>
  <c r="X747" i="2"/>
  <c r="Y741" i="2"/>
  <c r="X741" i="2"/>
  <c r="Y735" i="2"/>
  <c r="X735" i="2"/>
  <c r="Y729" i="2"/>
  <c r="X729" i="2"/>
  <c r="Y723" i="2"/>
  <c r="X723" i="2"/>
  <c r="Y717" i="2"/>
  <c r="X717" i="2"/>
  <c r="Y711" i="2"/>
  <c r="X711" i="2"/>
  <c r="Y705" i="2"/>
  <c r="X705" i="2"/>
  <c r="Y699" i="2"/>
  <c r="X699" i="2"/>
  <c r="Y693" i="2"/>
  <c r="X693" i="2"/>
  <c r="Y687" i="2"/>
  <c r="X687" i="2"/>
  <c r="Y681" i="2"/>
  <c r="X681" i="2"/>
  <c r="Y675" i="2"/>
  <c r="X675" i="2"/>
  <c r="Y669" i="2"/>
  <c r="X669" i="2"/>
  <c r="Y663" i="2"/>
  <c r="X663" i="2"/>
  <c r="Y657" i="2"/>
  <c r="X657" i="2"/>
  <c r="Y651" i="2"/>
  <c r="X651" i="2"/>
  <c r="Y645" i="2"/>
  <c r="X645" i="2"/>
  <c r="Y639" i="2"/>
  <c r="X639" i="2"/>
  <c r="Y633" i="2"/>
  <c r="X633" i="2"/>
  <c r="Y627" i="2"/>
  <c r="X627" i="2"/>
  <c r="Y621" i="2"/>
  <c r="X621" i="2"/>
  <c r="Y615" i="2"/>
  <c r="X615" i="2"/>
  <c r="Y609" i="2"/>
  <c r="X609" i="2"/>
  <c r="Y603" i="2"/>
  <c r="X603" i="2"/>
  <c r="Y597" i="2"/>
  <c r="X597" i="2"/>
  <c r="Y591" i="2"/>
  <c r="X591" i="2"/>
  <c r="Y585" i="2"/>
  <c r="X585" i="2"/>
  <c r="Y579" i="2"/>
  <c r="X579" i="2"/>
  <c r="Y573" i="2"/>
  <c r="X573" i="2"/>
  <c r="Y567" i="2"/>
  <c r="X567" i="2"/>
  <c r="Y561" i="2"/>
  <c r="X561" i="2"/>
  <c r="Y555" i="2"/>
  <c r="X555" i="2"/>
  <c r="Y549" i="2"/>
  <c r="X549" i="2"/>
  <c r="Y543" i="2"/>
  <c r="X543" i="2"/>
  <c r="Y537" i="2"/>
  <c r="X537" i="2"/>
  <c r="Y531" i="2"/>
  <c r="X531" i="2"/>
  <c r="Y525" i="2"/>
  <c r="X525" i="2"/>
  <c r="Y519" i="2"/>
  <c r="X519" i="2"/>
  <c r="Y513" i="2"/>
  <c r="X513" i="2"/>
  <c r="Y507" i="2"/>
  <c r="X507" i="2"/>
  <c r="Y501" i="2"/>
  <c r="X501" i="2"/>
  <c r="Y495" i="2"/>
  <c r="X495" i="2"/>
  <c r="Y489" i="2"/>
  <c r="X489" i="2"/>
  <c r="Y483" i="2"/>
  <c r="X483" i="2"/>
  <c r="Y477" i="2"/>
  <c r="X477" i="2"/>
  <c r="Y472" i="2"/>
  <c r="X472" i="2"/>
  <c r="Y465" i="2"/>
  <c r="X465" i="2"/>
  <c r="Y459" i="2"/>
  <c r="X459" i="2"/>
  <c r="Y453" i="2"/>
  <c r="X453" i="2"/>
  <c r="Y447" i="2"/>
  <c r="X447" i="2"/>
  <c r="Y441" i="2"/>
  <c r="X441" i="2"/>
  <c r="Y435" i="2"/>
  <c r="X435" i="2"/>
  <c r="Y429" i="2"/>
  <c r="X429" i="2"/>
  <c r="Y417" i="2"/>
  <c r="X417" i="2"/>
  <c r="Y411" i="2"/>
  <c r="X411" i="2"/>
  <c r="Y405" i="2"/>
  <c r="X405" i="2"/>
  <c r="Y392" i="2"/>
  <c r="X392" i="2"/>
  <c r="Y387" i="2"/>
  <c r="X387" i="2"/>
  <c r="Y381" i="2"/>
  <c r="X381" i="2"/>
  <c r="Y369" i="2"/>
  <c r="X369" i="2"/>
  <c r="Y363" i="2"/>
  <c r="X363" i="2"/>
  <c r="Y357" i="2"/>
  <c r="X357" i="2"/>
  <c r="Y345" i="2"/>
  <c r="X345" i="2"/>
  <c r="Y339" i="2"/>
  <c r="X339" i="2"/>
  <c r="Y333" i="2"/>
  <c r="X333" i="2"/>
  <c r="Y321" i="2"/>
  <c r="X321" i="2"/>
  <c r="Y315" i="2"/>
  <c r="X315" i="2"/>
  <c r="Y309" i="2"/>
  <c r="X309" i="2"/>
  <c r="Y297" i="2"/>
  <c r="X297" i="2"/>
  <c r="Y291" i="2"/>
  <c r="X291" i="2"/>
  <c r="Y285" i="2"/>
  <c r="X285" i="2"/>
  <c r="Y273" i="2"/>
  <c r="X273" i="2"/>
  <c r="Y267" i="2"/>
  <c r="X267" i="2"/>
  <c r="Y261" i="2"/>
  <c r="X261" i="2"/>
  <c r="Y255" i="2"/>
  <c r="X255" i="2"/>
  <c r="Y249" i="2"/>
  <c r="X249" i="2"/>
  <c r="Y243" i="2"/>
  <c r="X243" i="2"/>
  <c r="Y237" i="2"/>
  <c r="X237" i="2"/>
  <c r="Y225" i="2"/>
  <c r="X225" i="2"/>
  <c r="Y219" i="2"/>
  <c r="X219" i="2"/>
  <c r="Y213" i="2"/>
  <c r="X213" i="2"/>
  <c r="Y207" i="2"/>
  <c r="X207" i="2"/>
  <c r="Y201" i="2"/>
  <c r="X201" i="2"/>
  <c r="Y195" i="2"/>
  <c r="X195" i="2"/>
  <c r="Y189" i="2"/>
  <c r="X189" i="2"/>
  <c r="Y183" i="2"/>
  <c r="X183" i="2"/>
  <c r="Y177" i="2"/>
  <c r="X177" i="2"/>
  <c r="Y171" i="2"/>
  <c r="X171" i="2"/>
  <c r="Y165" i="2"/>
  <c r="X165" i="2"/>
  <c r="Y159" i="2"/>
  <c r="X159" i="2"/>
  <c r="Y153" i="2"/>
  <c r="X153" i="2"/>
  <c r="Y147" i="2"/>
  <c r="X147" i="2"/>
  <c r="Y141" i="2"/>
  <c r="X141" i="2"/>
  <c r="Y135" i="2"/>
  <c r="X135" i="2"/>
  <c r="Y129" i="2"/>
  <c r="X129" i="2"/>
  <c r="Y123" i="2"/>
  <c r="X123" i="2"/>
  <c r="Y117" i="2"/>
  <c r="X117" i="2"/>
  <c r="Y111" i="2"/>
  <c r="X111" i="2"/>
  <c r="Y105" i="2"/>
  <c r="X105" i="2"/>
  <c r="Y99" i="2"/>
  <c r="X99" i="2"/>
  <c r="Y93" i="2"/>
  <c r="X93" i="2"/>
  <c r="Y87" i="2"/>
  <c r="X87" i="2"/>
  <c r="Y81" i="2"/>
  <c r="X81" i="2"/>
  <c r="Y75" i="2"/>
  <c r="X75" i="2"/>
  <c r="Y69" i="2"/>
  <c r="X69" i="2"/>
  <c r="Y63" i="2"/>
  <c r="X63" i="2"/>
  <c r="Y57" i="2"/>
  <c r="X57" i="2"/>
  <c r="Y51" i="2"/>
  <c r="X51" i="2"/>
  <c r="Z51" i="2"/>
  <c r="Y21" i="2"/>
  <c r="Y3" i="2"/>
  <c r="Y45" i="2"/>
  <c r="X45" i="2"/>
  <c r="Y39" i="2"/>
  <c r="X39" i="2"/>
  <c r="Y33" i="2"/>
  <c r="X33" i="2"/>
  <c r="Y27" i="2"/>
  <c r="X27" i="2"/>
  <c r="X21" i="2"/>
  <c r="Y15" i="2"/>
  <c r="X15" i="2"/>
  <c r="Y9" i="2"/>
  <c r="X9" i="2"/>
  <c r="X3" i="2"/>
  <c r="AA771" i="2"/>
  <c r="AA794" i="2"/>
  <c r="AA793" i="2"/>
  <c r="AA792" i="2"/>
  <c r="AA791" i="2"/>
  <c r="AA790" i="2"/>
  <c r="AA789" i="2"/>
  <c r="AC789" i="2"/>
  <c r="AA782" i="2"/>
  <c r="AA781" i="2"/>
  <c r="AA780" i="2"/>
  <c r="AA779" i="2"/>
  <c r="AA778" i="2"/>
  <c r="AA777" i="2"/>
  <c r="AC777" i="2"/>
  <c r="AA776" i="2"/>
  <c r="AA775" i="2"/>
  <c r="AA774" i="2"/>
  <c r="AA773" i="2"/>
  <c r="AA772" i="2"/>
  <c r="AC771" i="2"/>
  <c r="AA555" i="2"/>
  <c r="AA578" i="2"/>
  <c r="AA577" i="2"/>
  <c r="AA576" i="2"/>
  <c r="AA575" i="2"/>
  <c r="AA574" i="2"/>
  <c r="AA573" i="2"/>
  <c r="AC573" i="2"/>
  <c r="AA566" i="2"/>
  <c r="AA565" i="2"/>
  <c r="AA564" i="2"/>
  <c r="AA563" i="2"/>
  <c r="AA562" i="2"/>
  <c r="AA561" i="2"/>
  <c r="AC561" i="2"/>
  <c r="AA560" i="2"/>
  <c r="AA559" i="2"/>
  <c r="AA558" i="2"/>
  <c r="AC555" i="2"/>
  <c r="AA557" i="2"/>
  <c r="AA556" i="2"/>
  <c r="AA339" i="2"/>
  <c r="AA362" i="2"/>
  <c r="AA361" i="2"/>
  <c r="AA360" i="2"/>
  <c r="AC357" i="2"/>
  <c r="AA359" i="2"/>
  <c r="AA358" i="2"/>
  <c r="AB357" i="2"/>
  <c r="AA357" i="2"/>
  <c r="AA350" i="2"/>
  <c r="AA349" i="2"/>
  <c r="AA348" i="2"/>
  <c r="AC345" i="2"/>
  <c r="AA347" i="2"/>
  <c r="AA346" i="2"/>
  <c r="AB345" i="2"/>
  <c r="AA345" i="2"/>
  <c r="AA344" i="2"/>
  <c r="AA343" i="2"/>
  <c r="AA342" i="2"/>
  <c r="AA341" i="2"/>
  <c r="AA340" i="2"/>
  <c r="AB339" i="2"/>
  <c r="AB123" i="2"/>
  <c r="AC141" i="2"/>
  <c r="AB141" i="2"/>
  <c r="AC129" i="2"/>
  <c r="AB129" i="2"/>
  <c r="AC123" i="2"/>
  <c r="AA123" i="2"/>
  <c r="AA146" i="2"/>
  <c r="AA145" i="2"/>
  <c r="AA144" i="2"/>
  <c r="AA143" i="2"/>
  <c r="AA142" i="2"/>
  <c r="AA141" i="2"/>
  <c r="AA134" i="2"/>
  <c r="AA133" i="2"/>
  <c r="AA132" i="2"/>
  <c r="AA131" i="2"/>
  <c r="AA130" i="2"/>
  <c r="AA129" i="2"/>
  <c r="AA128" i="2"/>
  <c r="AA127" i="2"/>
  <c r="AA126" i="2"/>
  <c r="AA125" i="2"/>
  <c r="AA124" i="2"/>
  <c r="AA75" i="2"/>
  <c r="AA219" i="2"/>
  <c r="AA81" i="2"/>
  <c r="AA21" i="2"/>
  <c r="AA9" i="2"/>
  <c r="AA3" i="2"/>
  <c r="W483" i="2"/>
  <c r="AA23" i="2"/>
  <c r="AA4" i="2"/>
  <c r="AA14" i="2"/>
  <c r="AC339" i="2"/>
  <c r="AB771" i="2"/>
  <c r="AB777" i="2"/>
  <c r="AB789" i="2"/>
  <c r="AB555" i="2"/>
  <c r="AB561" i="2"/>
  <c r="AB573" i="2"/>
  <c r="O27" i="4"/>
  <c r="AA608" i="2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W3" i="4"/>
  <c r="W12" i="4"/>
  <c r="X12" i="4"/>
  <c r="AB12" i="4"/>
  <c r="W13" i="4"/>
  <c r="W14" i="4"/>
  <c r="W15" i="4"/>
  <c r="W16" i="4"/>
  <c r="W17" i="4"/>
  <c r="X17" i="4"/>
  <c r="AB17" i="4"/>
  <c r="W18" i="4"/>
  <c r="X18" i="4"/>
  <c r="AB18" i="4"/>
  <c r="W19" i="4"/>
  <c r="W20" i="4"/>
  <c r="W21" i="4"/>
  <c r="W22" i="4"/>
  <c r="W23" i="4"/>
  <c r="W24" i="4"/>
  <c r="W25" i="4"/>
  <c r="W26" i="4"/>
  <c r="X26" i="4"/>
  <c r="AB26" i="4"/>
  <c r="W147" i="4"/>
  <c r="W148" i="4"/>
  <c r="W149" i="4"/>
  <c r="W150" i="4"/>
  <c r="X150" i="4"/>
  <c r="AB150" i="4"/>
  <c r="W151" i="4"/>
  <c r="W152" i="4"/>
  <c r="W153" i="4"/>
  <c r="W154" i="4"/>
  <c r="X154" i="4"/>
  <c r="AB154" i="4"/>
  <c r="W155" i="4"/>
  <c r="W156" i="4"/>
  <c r="W157" i="4"/>
  <c r="X157" i="4"/>
  <c r="AB157" i="4"/>
  <c r="W158" i="4"/>
  <c r="X158" i="4"/>
  <c r="AB158" i="4"/>
  <c r="W159" i="4"/>
  <c r="W160" i="4"/>
  <c r="X160" i="4"/>
  <c r="AB160" i="4"/>
  <c r="W161" i="4"/>
  <c r="W162" i="4"/>
  <c r="X162" i="4"/>
  <c r="AB162" i="4"/>
  <c r="W163" i="4"/>
  <c r="W164" i="4"/>
  <c r="W165" i="4"/>
  <c r="W166" i="4"/>
  <c r="W167" i="4"/>
  <c r="W168" i="4"/>
  <c r="W169" i="4"/>
  <c r="W170" i="4"/>
  <c r="X170" i="4"/>
  <c r="AB170" i="4"/>
  <c r="W219" i="4"/>
  <c r="W220" i="4"/>
  <c r="X220" i="4"/>
  <c r="W221" i="4"/>
  <c r="X221" i="4"/>
  <c r="AB221" i="4"/>
  <c r="W222" i="4"/>
  <c r="X222" i="4"/>
  <c r="AB222" i="4"/>
  <c r="W223" i="4"/>
  <c r="W224" i="4"/>
  <c r="X224" i="4"/>
  <c r="AB224" i="4"/>
  <c r="W225" i="4"/>
  <c r="W226" i="4"/>
  <c r="X226" i="4"/>
  <c r="AB226" i="4"/>
  <c r="W227" i="4"/>
  <c r="W228" i="4"/>
  <c r="W229" i="4"/>
  <c r="X229" i="4"/>
  <c r="W230" i="4"/>
  <c r="X230" i="4"/>
  <c r="AB230" i="4"/>
  <c r="W231" i="4"/>
  <c r="W232" i="4"/>
  <c r="W233" i="4"/>
  <c r="W234" i="4"/>
  <c r="W235" i="4"/>
  <c r="W236" i="4"/>
  <c r="W237" i="4"/>
  <c r="X237" i="4"/>
  <c r="W238" i="4"/>
  <c r="X238" i="4"/>
  <c r="AB238" i="4"/>
  <c r="W239" i="4"/>
  <c r="W240" i="4"/>
  <c r="W241" i="4"/>
  <c r="X241" i="4"/>
  <c r="AB241" i="4"/>
  <c r="W242" i="4"/>
  <c r="W291" i="4"/>
  <c r="W292" i="4"/>
  <c r="W293" i="4"/>
  <c r="W294" i="4"/>
  <c r="W295" i="4"/>
  <c r="W296" i="4"/>
  <c r="W297" i="4"/>
  <c r="X297" i="4"/>
  <c r="W298" i="4"/>
  <c r="X298" i="4"/>
  <c r="AB298" i="4"/>
  <c r="W299" i="4"/>
  <c r="W300" i="4"/>
  <c r="W301" i="4"/>
  <c r="W302" i="4"/>
  <c r="W303" i="4"/>
  <c r="W304" i="4"/>
  <c r="W305" i="4"/>
  <c r="X305" i="4"/>
  <c r="AB305" i="4"/>
  <c r="W306" i="4"/>
  <c r="W307" i="4"/>
  <c r="W308" i="4"/>
  <c r="W309" i="4"/>
  <c r="X309" i="4"/>
  <c r="W310" i="4"/>
  <c r="X310" i="4"/>
  <c r="AB310" i="4"/>
  <c r="W311" i="4"/>
  <c r="W312" i="4"/>
  <c r="W313" i="4"/>
  <c r="W314" i="4"/>
  <c r="W363" i="4"/>
  <c r="W364" i="4"/>
  <c r="X364" i="4"/>
  <c r="AB364" i="4"/>
  <c r="W365" i="4"/>
  <c r="W366" i="4"/>
  <c r="W367" i="4"/>
  <c r="W368" i="4"/>
  <c r="W369" i="4"/>
  <c r="W370" i="4"/>
  <c r="X370" i="4"/>
  <c r="AB370" i="4"/>
  <c r="W371" i="4"/>
  <c r="W372" i="4"/>
  <c r="W373" i="4"/>
  <c r="W374" i="4"/>
  <c r="X374" i="4"/>
  <c r="AB374" i="4"/>
  <c r="W375" i="4"/>
  <c r="W376" i="4"/>
  <c r="W377" i="4"/>
  <c r="X377" i="4"/>
  <c r="AB377" i="4"/>
  <c r="W378" i="4"/>
  <c r="W379" i="4"/>
  <c r="W380" i="4"/>
  <c r="W381" i="4"/>
  <c r="X381" i="4"/>
  <c r="W382" i="4"/>
  <c r="W383" i="4"/>
  <c r="W384" i="4"/>
  <c r="W385" i="4"/>
  <c r="W386" i="4"/>
  <c r="W435" i="4"/>
  <c r="W436" i="4"/>
  <c r="W437" i="4"/>
  <c r="W438" i="4"/>
  <c r="W439" i="4"/>
  <c r="W440" i="4"/>
  <c r="X440" i="4"/>
  <c r="AB440" i="4"/>
  <c r="W441" i="4"/>
  <c r="X441" i="4"/>
  <c r="W442" i="4"/>
  <c r="W443" i="4"/>
  <c r="W444" i="4"/>
  <c r="W445" i="4"/>
  <c r="X445" i="4"/>
  <c r="AB445" i="4"/>
  <c r="W446" i="4"/>
  <c r="W447" i="4"/>
  <c r="W448" i="4"/>
  <c r="X448" i="4"/>
  <c r="AB448" i="4"/>
  <c r="W449" i="4"/>
  <c r="W450" i="4"/>
  <c r="X450" i="4"/>
  <c r="AB450" i="4"/>
  <c r="W451" i="4"/>
  <c r="W452" i="4"/>
  <c r="W453" i="4"/>
  <c r="W454" i="4"/>
  <c r="X454" i="4"/>
  <c r="W455" i="4"/>
  <c r="W456" i="4"/>
  <c r="W457" i="4"/>
  <c r="X457" i="4"/>
  <c r="AB457" i="4"/>
  <c r="W458" i="4"/>
  <c r="X458" i="4"/>
  <c r="AB458" i="4"/>
  <c r="W627" i="4"/>
  <c r="W628" i="4"/>
  <c r="X628" i="4"/>
  <c r="AB628" i="4"/>
  <c r="W629" i="4"/>
  <c r="W630" i="4"/>
  <c r="W631" i="4"/>
  <c r="W632" i="4"/>
  <c r="W633" i="4"/>
  <c r="W634" i="4"/>
  <c r="X634" i="4"/>
  <c r="AB634" i="4"/>
  <c r="W635" i="4"/>
  <c r="W636" i="4"/>
  <c r="W637" i="4"/>
  <c r="W638" i="4"/>
  <c r="X638" i="4"/>
  <c r="AB638" i="4"/>
  <c r="W639" i="4"/>
  <c r="W640" i="4"/>
  <c r="W641" i="4"/>
  <c r="W642" i="4"/>
  <c r="X642" i="4"/>
  <c r="AB642" i="4"/>
  <c r="W643" i="4"/>
  <c r="W644" i="4"/>
  <c r="X644" i="4"/>
  <c r="AB644" i="4"/>
  <c r="W645" i="4"/>
  <c r="W646" i="4"/>
  <c r="W647" i="4"/>
  <c r="W648" i="4"/>
  <c r="W649" i="4"/>
  <c r="W650" i="4"/>
  <c r="W699" i="4"/>
  <c r="W700" i="4"/>
  <c r="W701" i="4"/>
  <c r="W702" i="4"/>
  <c r="W703" i="4"/>
  <c r="W704" i="4"/>
  <c r="W705" i="4"/>
  <c r="X705" i="4"/>
  <c r="W706" i="4"/>
  <c r="W707" i="4"/>
  <c r="W708" i="4"/>
  <c r="W709" i="4"/>
  <c r="W710" i="4"/>
  <c r="W711" i="4"/>
  <c r="W712" i="4"/>
  <c r="X712" i="4"/>
  <c r="AB712" i="4"/>
  <c r="W713" i="4"/>
  <c r="W714" i="4"/>
  <c r="X714" i="4"/>
  <c r="AB714" i="4"/>
  <c r="W715" i="4"/>
  <c r="W716" i="4"/>
  <c r="W717" i="4"/>
  <c r="X717" i="4"/>
  <c r="W718" i="4"/>
  <c r="X718" i="4"/>
  <c r="AB718" i="4"/>
  <c r="W719" i="4"/>
  <c r="W720" i="4"/>
  <c r="W721" i="4"/>
  <c r="W722" i="4"/>
  <c r="X722" i="4"/>
  <c r="AB722" i="4"/>
  <c r="W771" i="4"/>
  <c r="W772" i="4"/>
  <c r="W773" i="4"/>
  <c r="W774" i="4"/>
  <c r="X774" i="4"/>
  <c r="AB774" i="4"/>
  <c r="W775" i="4"/>
  <c r="W776" i="4"/>
  <c r="W777" i="4"/>
  <c r="W778" i="4"/>
  <c r="W779" i="4"/>
  <c r="W780" i="4"/>
  <c r="X780" i="4"/>
  <c r="AB780" i="4"/>
  <c r="W781" i="4"/>
  <c r="W782" i="4"/>
  <c r="W783" i="4"/>
  <c r="W784" i="4"/>
  <c r="W785" i="4"/>
  <c r="W786" i="4"/>
  <c r="X786" i="4"/>
  <c r="AB786" i="4"/>
  <c r="W787" i="4"/>
  <c r="W788" i="4"/>
  <c r="W789" i="4"/>
  <c r="W790" i="4"/>
  <c r="W791" i="4"/>
  <c r="AB791" i="4"/>
  <c r="W792" i="4"/>
  <c r="W793" i="4"/>
  <c r="X793" i="4"/>
  <c r="AB793" i="4"/>
  <c r="W794" i="4"/>
  <c r="W27" i="4"/>
  <c r="W28" i="4"/>
  <c r="X28" i="4"/>
  <c r="W29" i="4"/>
  <c r="W30" i="4"/>
  <c r="W31" i="4"/>
  <c r="W32" i="4"/>
  <c r="X32" i="4"/>
  <c r="W39" i="4"/>
  <c r="W40" i="4"/>
  <c r="W41" i="4"/>
  <c r="W42" i="4"/>
  <c r="X42" i="4"/>
  <c r="W43" i="4"/>
  <c r="W44" i="4"/>
  <c r="W45" i="4"/>
  <c r="W46" i="4"/>
  <c r="X46" i="4"/>
  <c r="W47" i="4"/>
  <c r="W48" i="4"/>
  <c r="W49" i="4"/>
  <c r="W50" i="4"/>
  <c r="W171" i="4"/>
  <c r="W172" i="4"/>
  <c r="W173" i="4"/>
  <c r="W174" i="4"/>
  <c r="X174" i="4"/>
  <c r="W175" i="4"/>
  <c r="W176" i="4"/>
  <c r="X176" i="4"/>
  <c r="W183" i="4"/>
  <c r="W184" i="4"/>
  <c r="W185" i="4"/>
  <c r="W186" i="4"/>
  <c r="X186" i="4"/>
  <c r="W187" i="4"/>
  <c r="X187" i="4"/>
  <c r="W188" i="4"/>
  <c r="X188" i="4"/>
  <c r="W189" i="4"/>
  <c r="W190" i="4"/>
  <c r="W191" i="4"/>
  <c r="W192" i="4"/>
  <c r="W193" i="4"/>
  <c r="W194" i="4"/>
  <c r="W243" i="4"/>
  <c r="W244" i="4"/>
  <c r="X244" i="4"/>
  <c r="W245" i="4"/>
  <c r="W246" i="4"/>
  <c r="W247" i="4"/>
  <c r="X247" i="4"/>
  <c r="W248" i="4"/>
  <c r="W255" i="4"/>
  <c r="W256" i="4"/>
  <c r="W257" i="4"/>
  <c r="W258" i="4"/>
  <c r="X258" i="4"/>
  <c r="W259" i="4"/>
  <c r="W260" i="4"/>
  <c r="W261" i="4"/>
  <c r="W262" i="4"/>
  <c r="W263" i="4"/>
  <c r="W264" i="4"/>
  <c r="W265" i="4"/>
  <c r="X265" i="4"/>
  <c r="W266" i="4"/>
  <c r="X266" i="4"/>
  <c r="W315" i="4"/>
  <c r="W316" i="4"/>
  <c r="W317" i="4"/>
  <c r="X317" i="4"/>
  <c r="W318" i="4"/>
  <c r="W319" i="4"/>
  <c r="W320" i="4"/>
  <c r="X320" i="4"/>
  <c r="W327" i="4"/>
  <c r="X327" i="4"/>
  <c r="W328" i="4"/>
  <c r="X328" i="4"/>
  <c r="W329" i="4"/>
  <c r="W330" i="4"/>
  <c r="X330" i="4"/>
  <c r="W331" i="4"/>
  <c r="X331" i="4"/>
  <c r="W332" i="4"/>
  <c r="W333" i="4"/>
  <c r="W334" i="4"/>
  <c r="W335" i="4"/>
  <c r="W336" i="4"/>
  <c r="W337" i="4"/>
  <c r="W338" i="4"/>
  <c r="W387" i="4"/>
  <c r="X387" i="4"/>
  <c r="W388" i="4"/>
  <c r="X388" i="4"/>
  <c r="W389" i="4"/>
  <c r="W390" i="4"/>
  <c r="W391" i="4"/>
  <c r="W392" i="4"/>
  <c r="X392" i="4"/>
  <c r="W399" i="4"/>
  <c r="W400" i="4"/>
  <c r="W401" i="4"/>
  <c r="W402" i="4"/>
  <c r="X402" i="4"/>
  <c r="W403" i="4"/>
  <c r="W404" i="4"/>
  <c r="W405" i="4"/>
  <c r="W406" i="4"/>
  <c r="X406" i="4"/>
  <c r="W407" i="4"/>
  <c r="W408" i="4"/>
  <c r="W409" i="4"/>
  <c r="X409" i="4"/>
  <c r="W410" i="4"/>
  <c r="X410" i="4"/>
  <c r="W459" i="4"/>
  <c r="W460" i="4"/>
  <c r="W461" i="4"/>
  <c r="W462" i="4"/>
  <c r="X462" i="4"/>
  <c r="W463" i="4"/>
  <c r="W464" i="4"/>
  <c r="W471" i="4"/>
  <c r="W472" i="4"/>
  <c r="X472" i="4"/>
  <c r="W473" i="4"/>
  <c r="W474" i="4"/>
  <c r="W475" i="4"/>
  <c r="W476" i="4"/>
  <c r="X476" i="4"/>
  <c r="W477" i="4"/>
  <c r="W478" i="4"/>
  <c r="W479" i="4"/>
  <c r="W480" i="4"/>
  <c r="W481" i="4"/>
  <c r="W482" i="4"/>
  <c r="W651" i="4"/>
  <c r="W652" i="4"/>
  <c r="W653" i="4"/>
  <c r="W654" i="4"/>
  <c r="W655" i="4"/>
  <c r="X655" i="4"/>
  <c r="W656" i="4"/>
  <c r="X656" i="4"/>
  <c r="W663" i="4"/>
  <c r="W664" i="4"/>
  <c r="W665" i="4"/>
  <c r="X665" i="4"/>
  <c r="W666" i="4"/>
  <c r="W667" i="4"/>
  <c r="W668" i="4"/>
  <c r="W669" i="4"/>
  <c r="W670" i="4"/>
  <c r="W671" i="4"/>
  <c r="W672" i="4"/>
  <c r="W673" i="4"/>
  <c r="W674" i="4"/>
  <c r="W723" i="4"/>
  <c r="W724" i="4"/>
  <c r="W725" i="4"/>
  <c r="W726" i="4"/>
  <c r="X726" i="4"/>
  <c r="W727" i="4"/>
  <c r="W728" i="4"/>
  <c r="W735" i="4"/>
  <c r="X735" i="4"/>
  <c r="W736" i="4"/>
  <c r="W737" i="4"/>
  <c r="W738" i="4"/>
  <c r="W739" i="4"/>
  <c r="W740" i="4"/>
  <c r="X740" i="4"/>
  <c r="W741" i="4"/>
  <c r="W742" i="4"/>
  <c r="X742" i="4"/>
  <c r="W743" i="4"/>
  <c r="W744" i="4"/>
  <c r="X744" i="4"/>
  <c r="W745" i="4"/>
  <c r="W746" i="4"/>
  <c r="W795" i="4"/>
  <c r="W796" i="4"/>
  <c r="W797" i="4"/>
  <c r="W798" i="4"/>
  <c r="W799" i="4"/>
  <c r="X799" i="4"/>
  <c r="W800" i="4"/>
  <c r="X800" i="4"/>
  <c r="W807" i="4"/>
  <c r="W808" i="4"/>
  <c r="X808" i="4"/>
  <c r="W809" i="4"/>
  <c r="W810" i="4"/>
  <c r="X810" i="4"/>
  <c r="W811" i="4"/>
  <c r="W812" i="4"/>
  <c r="W813" i="4"/>
  <c r="W814" i="4"/>
  <c r="W815" i="4"/>
  <c r="W816" i="4"/>
  <c r="W817" i="4"/>
  <c r="W818" i="4"/>
  <c r="X818" i="4"/>
  <c r="W483" i="4"/>
  <c r="W484" i="4"/>
  <c r="W485" i="4"/>
  <c r="W486" i="4"/>
  <c r="W487" i="4"/>
  <c r="W488" i="4"/>
  <c r="W489" i="4"/>
  <c r="W490" i="4"/>
  <c r="X490" i="4"/>
  <c r="W491" i="4"/>
  <c r="W492" i="4"/>
  <c r="W493" i="4"/>
  <c r="X493" i="4"/>
  <c r="W494" i="4"/>
  <c r="W495" i="4"/>
  <c r="X495" i="4"/>
  <c r="W496" i="4"/>
  <c r="X496" i="4"/>
  <c r="W497" i="4"/>
  <c r="X497" i="4"/>
  <c r="W498" i="4"/>
  <c r="X498" i="4"/>
  <c r="W499" i="4"/>
  <c r="X499" i="4"/>
  <c r="W500" i="4"/>
  <c r="X500" i="4"/>
  <c r="W501" i="4"/>
  <c r="X501" i="4"/>
  <c r="W502" i="4"/>
  <c r="X502" i="4"/>
  <c r="W503" i="4"/>
  <c r="X503" i="4"/>
  <c r="W504" i="4"/>
  <c r="X504" i="4"/>
  <c r="W505" i="4"/>
  <c r="X505" i="4"/>
  <c r="W506" i="4"/>
  <c r="X506" i="4"/>
  <c r="W507" i="4"/>
  <c r="W508" i="4"/>
  <c r="W509" i="4"/>
  <c r="W510" i="4"/>
  <c r="X510" i="4"/>
  <c r="W511" i="4"/>
  <c r="W512" i="4"/>
  <c r="W513" i="4"/>
  <c r="W514" i="4"/>
  <c r="W515" i="4"/>
  <c r="W516" i="4"/>
  <c r="W517" i="4"/>
  <c r="W518" i="4"/>
  <c r="W519" i="4"/>
  <c r="W520" i="4"/>
  <c r="W521" i="4"/>
  <c r="W522" i="4"/>
  <c r="X522" i="4"/>
  <c r="W523" i="4"/>
  <c r="W524" i="4"/>
  <c r="X524" i="4"/>
  <c r="W525" i="4"/>
  <c r="W526" i="4"/>
  <c r="W527" i="4"/>
  <c r="W528" i="4"/>
  <c r="W529" i="4"/>
  <c r="W530" i="4"/>
  <c r="W531" i="4"/>
  <c r="W532" i="4"/>
  <c r="X532" i="4"/>
  <c r="W533" i="4"/>
  <c r="W534" i="4"/>
  <c r="W535" i="4"/>
  <c r="W536" i="4"/>
  <c r="W537" i="4"/>
  <c r="W538" i="4"/>
  <c r="X538" i="4"/>
  <c r="W539" i="4"/>
  <c r="W540" i="4"/>
  <c r="W541" i="4"/>
  <c r="W542" i="4"/>
  <c r="W543" i="4"/>
  <c r="W544" i="4"/>
  <c r="W545" i="4"/>
  <c r="W546" i="4"/>
  <c r="W547" i="4"/>
  <c r="W548" i="4"/>
  <c r="W549" i="4"/>
  <c r="W550" i="4"/>
  <c r="W551" i="4"/>
  <c r="W552" i="4"/>
  <c r="W553" i="4"/>
  <c r="W554" i="4"/>
  <c r="W555" i="4"/>
  <c r="W556" i="4"/>
  <c r="W557" i="4"/>
  <c r="W558" i="4"/>
  <c r="W559" i="4"/>
  <c r="W560" i="4"/>
  <c r="W561" i="4"/>
  <c r="W562" i="4"/>
  <c r="X562" i="4"/>
  <c r="W563" i="4"/>
  <c r="W564" i="4"/>
  <c r="W565" i="4"/>
  <c r="W566" i="4"/>
  <c r="X566" i="4"/>
  <c r="W567" i="4"/>
  <c r="W568" i="4"/>
  <c r="X568" i="4"/>
  <c r="W569" i="4"/>
  <c r="W570" i="4"/>
  <c r="X570" i="4"/>
  <c r="W571" i="4"/>
  <c r="W572" i="4"/>
  <c r="W573" i="4"/>
  <c r="W574" i="4"/>
  <c r="W575" i="4"/>
  <c r="W576" i="4"/>
  <c r="W577" i="4"/>
  <c r="W578" i="4"/>
  <c r="W579" i="4"/>
  <c r="W580" i="4"/>
  <c r="X580" i="4"/>
  <c r="W581" i="4"/>
  <c r="W582" i="4"/>
  <c r="W583" i="4"/>
  <c r="W584" i="4"/>
  <c r="X584" i="4"/>
  <c r="W585" i="4"/>
  <c r="W586" i="4"/>
  <c r="W587" i="4"/>
  <c r="W588" i="4"/>
  <c r="W589" i="4"/>
  <c r="W590" i="4"/>
  <c r="W591" i="4"/>
  <c r="W592" i="4"/>
  <c r="X592" i="4"/>
  <c r="W593" i="4"/>
  <c r="W594" i="4"/>
  <c r="W595" i="4"/>
  <c r="W596" i="4"/>
  <c r="W597" i="4"/>
  <c r="W598" i="4"/>
  <c r="W599" i="4"/>
  <c r="W600" i="4"/>
  <c r="X600" i="4"/>
  <c r="W601" i="4"/>
  <c r="W602" i="4"/>
  <c r="W51" i="4"/>
  <c r="W52" i="4"/>
  <c r="W53" i="4"/>
  <c r="W54" i="4"/>
  <c r="X54" i="4"/>
  <c r="AB54" i="4"/>
  <c r="W55" i="4"/>
  <c r="W56" i="4"/>
  <c r="W57" i="4"/>
  <c r="W58" i="4"/>
  <c r="W59" i="4"/>
  <c r="W60" i="4"/>
  <c r="X60" i="4"/>
  <c r="AB60" i="4"/>
  <c r="W61" i="4"/>
  <c r="W62" i="4"/>
  <c r="W63" i="4"/>
  <c r="W64" i="4"/>
  <c r="X64" i="4"/>
  <c r="AB64" i="4"/>
  <c r="W65" i="4"/>
  <c r="W66" i="4"/>
  <c r="W67" i="4"/>
  <c r="W68" i="4"/>
  <c r="X68" i="4"/>
  <c r="AB68" i="4"/>
  <c r="W69" i="4"/>
  <c r="W70" i="4"/>
  <c r="X70" i="4"/>
  <c r="AB70" i="4"/>
  <c r="W71" i="4"/>
  <c r="W72" i="4"/>
  <c r="W73" i="4"/>
  <c r="W74" i="4"/>
  <c r="W195" i="4"/>
  <c r="W196" i="4"/>
  <c r="W197" i="4"/>
  <c r="W198" i="4"/>
  <c r="W199" i="4"/>
  <c r="W200" i="4"/>
  <c r="X200" i="4"/>
  <c r="AB200" i="4"/>
  <c r="W201" i="4"/>
  <c r="W202" i="4"/>
  <c r="X202" i="4"/>
  <c r="AB202" i="4"/>
  <c r="W203" i="4"/>
  <c r="W204" i="4"/>
  <c r="W205" i="4"/>
  <c r="W206" i="4"/>
  <c r="W207" i="4"/>
  <c r="W208" i="4"/>
  <c r="W209" i="4"/>
  <c r="W210" i="4"/>
  <c r="X210" i="4"/>
  <c r="AB210" i="4"/>
  <c r="W211" i="4"/>
  <c r="W212" i="4"/>
  <c r="W213" i="4"/>
  <c r="W214" i="4"/>
  <c r="X214" i="4"/>
  <c r="AB214" i="4"/>
  <c r="W215" i="4"/>
  <c r="X215" i="4"/>
  <c r="W216" i="4"/>
  <c r="W217" i="4"/>
  <c r="W218" i="4"/>
  <c r="X218" i="4"/>
  <c r="AB218" i="4"/>
  <c r="W267" i="4"/>
  <c r="W268" i="4"/>
  <c r="X268" i="4"/>
  <c r="AB268" i="4"/>
  <c r="W269" i="4"/>
  <c r="W270" i="4"/>
  <c r="X270" i="4"/>
  <c r="AB270" i="4"/>
  <c r="W271" i="4"/>
  <c r="W272" i="4"/>
  <c r="W273" i="4"/>
  <c r="W274" i="4"/>
  <c r="X274" i="4"/>
  <c r="AB274" i="4"/>
  <c r="W275" i="4"/>
  <c r="W276" i="4"/>
  <c r="W277" i="4"/>
  <c r="W278" i="4"/>
  <c r="X278" i="4"/>
  <c r="AB278" i="4"/>
  <c r="W279" i="4"/>
  <c r="W280" i="4"/>
  <c r="W281" i="4"/>
  <c r="W282" i="4"/>
  <c r="X282" i="4"/>
  <c r="AB282" i="4"/>
  <c r="W283" i="4"/>
  <c r="W284" i="4"/>
  <c r="W285" i="4"/>
  <c r="W286" i="4"/>
  <c r="X286" i="4"/>
  <c r="AB286" i="4"/>
  <c r="W287" i="4"/>
  <c r="W288" i="4"/>
  <c r="W289" i="4"/>
  <c r="W290" i="4"/>
  <c r="W339" i="4"/>
  <c r="W340" i="4"/>
  <c r="X340" i="4"/>
  <c r="AB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X352" i="4"/>
  <c r="AB352" i="4"/>
  <c r="W353" i="4"/>
  <c r="W354" i="4"/>
  <c r="X354" i="4"/>
  <c r="AB354" i="4"/>
  <c r="W355" i="4"/>
  <c r="X355" i="4"/>
  <c r="W356" i="4"/>
  <c r="W357" i="4"/>
  <c r="W358" i="4"/>
  <c r="W359" i="4"/>
  <c r="W360" i="4"/>
  <c r="X360" i="4"/>
  <c r="AB360" i="4"/>
  <c r="W361" i="4"/>
  <c r="W362" i="4"/>
  <c r="X362" i="4"/>
  <c r="AB362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X422" i="4"/>
  <c r="AB422" i="4"/>
  <c r="W423" i="4"/>
  <c r="W424" i="4"/>
  <c r="X424" i="4"/>
  <c r="AB424" i="4"/>
  <c r="W425" i="4"/>
  <c r="W426" i="4"/>
  <c r="W427" i="4"/>
  <c r="W428" i="4"/>
  <c r="X428" i="4"/>
  <c r="AB428" i="4"/>
  <c r="W429" i="4"/>
  <c r="W430" i="4"/>
  <c r="X430" i="4"/>
  <c r="AB430" i="4"/>
  <c r="W431" i="4"/>
  <c r="W432" i="4"/>
  <c r="W433" i="4"/>
  <c r="W434" i="4"/>
  <c r="W603" i="4"/>
  <c r="W604" i="4"/>
  <c r="W605" i="4"/>
  <c r="W606" i="4"/>
  <c r="W607" i="4"/>
  <c r="W608" i="4"/>
  <c r="W609" i="4"/>
  <c r="W610" i="4"/>
  <c r="W611" i="4"/>
  <c r="W612" i="4"/>
  <c r="W613" i="4"/>
  <c r="W614" i="4"/>
  <c r="W615" i="4"/>
  <c r="W616" i="4"/>
  <c r="W617" i="4"/>
  <c r="W618" i="4"/>
  <c r="W619" i="4"/>
  <c r="W620" i="4"/>
  <c r="W621" i="4"/>
  <c r="W622" i="4"/>
  <c r="W623" i="4"/>
  <c r="W624" i="4"/>
  <c r="W625" i="4"/>
  <c r="W626" i="4"/>
  <c r="W675" i="4"/>
  <c r="W676" i="4"/>
  <c r="W677" i="4"/>
  <c r="W678" i="4"/>
  <c r="W679" i="4"/>
  <c r="W680" i="4"/>
  <c r="W681" i="4"/>
  <c r="X681" i="4"/>
  <c r="W682" i="4"/>
  <c r="W683" i="4"/>
  <c r="W684" i="4"/>
  <c r="W685" i="4"/>
  <c r="W686" i="4"/>
  <c r="W687" i="4"/>
  <c r="W688" i="4"/>
  <c r="W689" i="4"/>
  <c r="W690" i="4"/>
  <c r="X690" i="4"/>
  <c r="AB690" i="4"/>
  <c r="W691" i="4"/>
  <c r="W692" i="4"/>
  <c r="W693" i="4"/>
  <c r="W694" i="4"/>
  <c r="W695" i="4"/>
  <c r="W696" i="4"/>
  <c r="X696" i="4"/>
  <c r="AB696" i="4"/>
  <c r="W697" i="4"/>
  <c r="W698" i="4"/>
  <c r="W747" i="4"/>
  <c r="W748" i="4"/>
  <c r="X748" i="4"/>
  <c r="AB748" i="4"/>
  <c r="W749" i="4"/>
  <c r="W750" i="4"/>
  <c r="W751" i="4"/>
  <c r="W752" i="4"/>
  <c r="W753" i="4"/>
  <c r="W754" i="4"/>
  <c r="W755" i="4"/>
  <c r="W756" i="4"/>
  <c r="W757" i="4"/>
  <c r="W758" i="4"/>
  <c r="W759" i="4"/>
  <c r="W760" i="4"/>
  <c r="X760" i="4"/>
  <c r="AB760" i="4"/>
  <c r="W761" i="4"/>
  <c r="W762" i="4"/>
  <c r="X762" i="4"/>
  <c r="AB762" i="4"/>
  <c r="W763" i="4"/>
  <c r="W764" i="4"/>
  <c r="X764" i="4"/>
  <c r="AB764" i="4"/>
  <c r="W765" i="4"/>
  <c r="W766" i="4"/>
  <c r="X766" i="4"/>
  <c r="AB766" i="4"/>
  <c r="W767" i="4"/>
  <c r="W768" i="4"/>
  <c r="X768" i="4"/>
  <c r="AB768" i="4"/>
  <c r="W769" i="4"/>
  <c r="W770" i="4"/>
  <c r="X770" i="4"/>
  <c r="AB770" i="4"/>
  <c r="W819" i="4"/>
  <c r="W820" i="4"/>
  <c r="W821" i="4"/>
  <c r="W822" i="4"/>
  <c r="W823" i="4"/>
  <c r="W824" i="4"/>
  <c r="X824" i="4"/>
  <c r="AB824" i="4"/>
  <c r="W825" i="4"/>
  <c r="W826" i="4"/>
  <c r="W827" i="4"/>
  <c r="W828" i="4"/>
  <c r="W829" i="4"/>
  <c r="W830" i="4"/>
  <c r="W831" i="4"/>
  <c r="W832" i="4"/>
  <c r="W833" i="4"/>
  <c r="W834" i="4"/>
  <c r="W835" i="4"/>
  <c r="W836" i="4"/>
  <c r="X836" i="4"/>
  <c r="AB836" i="4"/>
  <c r="W837" i="4"/>
  <c r="W838" i="4"/>
  <c r="W839" i="4"/>
  <c r="W840" i="4"/>
  <c r="W841" i="4"/>
  <c r="W842" i="4"/>
  <c r="W4" i="4"/>
  <c r="W5" i="4"/>
  <c r="X5" i="4"/>
  <c r="AB5" i="4"/>
  <c r="W6" i="4"/>
  <c r="W7" i="4"/>
  <c r="W8" i="4"/>
  <c r="W9" i="4"/>
  <c r="X9" i="4"/>
  <c r="AB9" i="4"/>
  <c r="W10" i="4"/>
  <c r="W11" i="4"/>
  <c r="V781" i="2"/>
  <c r="O99" i="4"/>
  <c r="AA632" i="2"/>
  <c r="AA584" i="2"/>
  <c r="AA512" i="2"/>
  <c r="AA26" i="2"/>
  <c r="AA672" i="2"/>
  <c r="AA444" i="2"/>
  <c r="AA436" i="2"/>
  <c r="AA440" i="2"/>
  <c r="V5" i="2"/>
  <c r="V6" i="2"/>
  <c r="V7" i="2"/>
  <c r="V8" i="2"/>
  <c r="V219" i="2"/>
  <c r="V220" i="2"/>
  <c r="V221" i="2"/>
  <c r="V222" i="2"/>
  <c r="V223" i="2"/>
  <c r="V224" i="2"/>
  <c r="V435" i="2"/>
  <c r="V437" i="2"/>
  <c r="V438" i="2"/>
  <c r="V439" i="2"/>
  <c r="V651" i="2"/>
  <c r="V652" i="2"/>
  <c r="V653" i="2"/>
  <c r="V654" i="2"/>
  <c r="V655" i="2"/>
  <c r="V656" i="2"/>
  <c r="V9" i="2"/>
  <c r="V10" i="2"/>
  <c r="V11" i="2"/>
  <c r="V12" i="2"/>
  <c r="W12" i="2"/>
  <c r="AA12" i="2"/>
  <c r="V13" i="2"/>
  <c r="V14" i="2"/>
  <c r="V225" i="2"/>
  <c r="V226" i="2"/>
  <c r="V227" i="2"/>
  <c r="V228" i="2"/>
  <c r="V229" i="2"/>
  <c r="W229" i="2"/>
  <c r="V230" i="2"/>
  <c r="V441" i="2"/>
  <c r="V442" i="2"/>
  <c r="V443" i="2"/>
  <c r="V445" i="2"/>
  <c r="V446" i="2"/>
  <c r="V657" i="2"/>
  <c r="V658" i="2"/>
  <c r="V659" i="2"/>
  <c r="V660" i="2"/>
  <c r="V661" i="2"/>
  <c r="V662" i="2"/>
  <c r="V15" i="2"/>
  <c r="V16" i="2"/>
  <c r="V17" i="2"/>
  <c r="V18" i="2"/>
  <c r="V19" i="2"/>
  <c r="V447" i="2"/>
  <c r="V448" i="2"/>
  <c r="V449" i="2"/>
  <c r="V450" i="2"/>
  <c r="V451" i="2"/>
  <c r="V452" i="2"/>
  <c r="V663" i="2"/>
  <c r="V664" i="2"/>
  <c r="V665" i="2"/>
  <c r="V666" i="2"/>
  <c r="V667" i="2"/>
  <c r="V668" i="2"/>
  <c r="V21" i="2"/>
  <c r="V22" i="2"/>
  <c r="V23" i="2"/>
  <c r="V24" i="2"/>
  <c r="V25" i="2"/>
  <c r="V237" i="2"/>
  <c r="V238" i="2"/>
  <c r="V239" i="2"/>
  <c r="V240" i="2"/>
  <c r="V241" i="2"/>
  <c r="V242" i="2"/>
  <c r="V453" i="2"/>
  <c r="V454" i="2"/>
  <c r="V455" i="2"/>
  <c r="V456" i="2"/>
  <c r="V457" i="2"/>
  <c r="V458" i="2"/>
  <c r="V669" i="2"/>
  <c r="V670" i="2"/>
  <c r="V671" i="2"/>
  <c r="V673" i="2"/>
  <c r="V674" i="2"/>
  <c r="V27" i="2"/>
  <c r="V28" i="2"/>
  <c r="V29" i="2"/>
  <c r="V30" i="2"/>
  <c r="V31" i="2"/>
  <c r="V32" i="2"/>
  <c r="V243" i="2"/>
  <c r="V244" i="2"/>
  <c r="V245" i="2"/>
  <c r="V246" i="2"/>
  <c r="V247" i="2"/>
  <c r="V248" i="2"/>
  <c r="V459" i="2"/>
  <c r="V460" i="2"/>
  <c r="V461" i="2"/>
  <c r="V462" i="2"/>
  <c r="V463" i="2"/>
  <c r="V675" i="2"/>
  <c r="V676" i="2"/>
  <c r="V677" i="2"/>
  <c r="V678" i="2"/>
  <c r="V679" i="2"/>
  <c r="V680" i="2"/>
  <c r="V33" i="2"/>
  <c r="V34" i="2"/>
  <c r="V35" i="2"/>
  <c r="V36" i="2"/>
  <c r="V37" i="2"/>
  <c r="V38" i="2"/>
  <c r="V249" i="2"/>
  <c r="V250" i="2"/>
  <c r="V251" i="2"/>
  <c r="V252" i="2"/>
  <c r="V253" i="2"/>
  <c r="V254" i="2"/>
  <c r="V465" i="2"/>
  <c r="V466" i="2"/>
  <c r="V467" i="2"/>
  <c r="V468" i="2"/>
  <c r="V469" i="2"/>
  <c r="V470" i="2"/>
  <c r="V681" i="2"/>
  <c r="V682" i="2"/>
  <c r="V683" i="2"/>
  <c r="V684" i="2"/>
  <c r="V685" i="2"/>
  <c r="V686" i="2"/>
  <c r="V39" i="2"/>
  <c r="V40" i="2"/>
  <c r="V41" i="2"/>
  <c r="V42" i="2"/>
  <c r="V43" i="2"/>
  <c r="V44" i="2"/>
  <c r="V471" i="2"/>
  <c r="V472" i="2"/>
  <c r="V473" i="2"/>
  <c r="V474" i="2"/>
  <c r="V475" i="2"/>
  <c r="V476" i="2"/>
  <c r="V687" i="2"/>
  <c r="V688" i="2"/>
  <c r="V689" i="2"/>
  <c r="V690" i="2"/>
  <c r="V691" i="2"/>
  <c r="V692" i="2"/>
  <c r="V45" i="2"/>
  <c r="V46" i="2"/>
  <c r="V47" i="2"/>
  <c r="V48" i="2"/>
  <c r="V49" i="2"/>
  <c r="V50" i="2"/>
  <c r="V261" i="2"/>
  <c r="V262" i="2"/>
  <c r="V263" i="2"/>
  <c r="V264" i="2"/>
  <c r="V265" i="2"/>
  <c r="V266" i="2"/>
  <c r="V477" i="2"/>
  <c r="V478" i="2"/>
  <c r="V479" i="2"/>
  <c r="V480" i="2"/>
  <c r="V481" i="2"/>
  <c r="V482" i="2"/>
  <c r="V693" i="2"/>
  <c r="V694" i="2"/>
  <c r="V695" i="2"/>
  <c r="V696" i="2"/>
  <c r="V697" i="2"/>
  <c r="V698" i="2"/>
  <c r="V51" i="2"/>
  <c r="V52" i="2"/>
  <c r="V53" i="2"/>
  <c r="V54" i="2"/>
  <c r="V55" i="2"/>
  <c r="V56" i="2"/>
  <c r="V267" i="2"/>
  <c r="V268" i="2"/>
  <c r="V269" i="2"/>
  <c r="V270" i="2"/>
  <c r="V271" i="2"/>
  <c r="V272" i="2"/>
  <c r="V483" i="2"/>
  <c r="V484" i="2"/>
  <c r="V485" i="2"/>
  <c r="V486" i="2"/>
  <c r="V487" i="2"/>
  <c r="V699" i="2"/>
  <c r="V700" i="2"/>
  <c r="V701" i="2"/>
  <c r="V702" i="2"/>
  <c r="V703" i="2"/>
  <c r="V704" i="2"/>
  <c r="V57" i="2"/>
  <c r="V58" i="2"/>
  <c r="V59" i="2"/>
  <c r="V60" i="2"/>
  <c r="V61" i="2"/>
  <c r="V62" i="2"/>
  <c r="V273" i="2"/>
  <c r="V274" i="2"/>
  <c r="V275" i="2"/>
  <c r="V276" i="2"/>
  <c r="V277" i="2"/>
  <c r="V278" i="2"/>
  <c r="V489" i="2"/>
  <c r="V490" i="2"/>
  <c r="V491" i="2"/>
  <c r="V492" i="2"/>
  <c r="V493" i="2"/>
  <c r="V494" i="2"/>
  <c r="V705" i="2"/>
  <c r="V706" i="2"/>
  <c r="V707" i="2"/>
  <c r="V708" i="2"/>
  <c r="V709" i="2"/>
  <c r="V710" i="2"/>
  <c r="V63" i="2"/>
  <c r="V64" i="2"/>
  <c r="V65" i="2"/>
  <c r="V66" i="2"/>
  <c r="V67" i="2"/>
  <c r="V68" i="2"/>
  <c r="V495" i="2"/>
  <c r="V496" i="2"/>
  <c r="V497" i="2"/>
  <c r="V498" i="2"/>
  <c r="V499" i="2"/>
  <c r="V500" i="2"/>
  <c r="V711" i="2"/>
  <c r="V712" i="2"/>
  <c r="V713" i="2"/>
  <c r="V714" i="2"/>
  <c r="V715" i="2"/>
  <c r="V716" i="2"/>
  <c r="V69" i="2"/>
  <c r="V70" i="2"/>
  <c r="V71" i="2"/>
  <c r="V72" i="2"/>
  <c r="V73" i="2"/>
  <c r="V74" i="2"/>
  <c r="V285" i="2"/>
  <c r="V286" i="2"/>
  <c r="V287" i="2"/>
  <c r="V288" i="2"/>
  <c r="V289" i="2"/>
  <c r="V290" i="2"/>
  <c r="V501" i="2"/>
  <c r="V502" i="2"/>
  <c r="V503" i="2"/>
  <c r="V504" i="2"/>
  <c r="V505" i="2"/>
  <c r="V506" i="2"/>
  <c r="V717" i="2"/>
  <c r="V718" i="2"/>
  <c r="V719" i="2"/>
  <c r="V720" i="2"/>
  <c r="V721" i="2"/>
  <c r="V722" i="2"/>
  <c r="V75" i="2"/>
  <c r="V76" i="2"/>
  <c r="V77" i="2"/>
  <c r="V78" i="2"/>
  <c r="V79" i="2"/>
  <c r="V80" i="2"/>
  <c r="V291" i="2"/>
  <c r="V292" i="2"/>
  <c r="V293" i="2"/>
  <c r="V294" i="2"/>
  <c r="V295" i="2"/>
  <c r="W295" i="2"/>
  <c r="AA295" i="2"/>
  <c r="V296" i="2"/>
  <c r="V507" i="2"/>
  <c r="V508" i="2"/>
  <c r="V509" i="2"/>
  <c r="V510" i="2"/>
  <c r="V511" i="2"/>
  <c r="V723" i="2"/>
  <c r="V724" i="2"/>
  <c r="V725" i="2"/>
  <c r="V726" i="2"/>
  <c r="V727" i="2"/>
  <c r="V728" i="2"/>
  <c r="V81" i="2"/>
  <c r="V82" i="2"/>
  <c r="V83" i="2"/>
  <c r="V84" i="2"/>
  <c r="V85" i="2"/>
  <c r="V86" i="2"/>
  <c r="V297" i="2"/>
  <c r="V298" i="2"/>
  <c r="V299" i="2"/>
  <c r="V300" i="2"/>
  <c r="V301" i="2"/>
  <c r="V302" i="2"/>
  <c r="V513" i="2"/>
  <c r="V514" i="2"/>
  <c r="V515" i="2"/>
  <c r="V516" i="2"/>
  <c r="V517" i="2"/>
  <c r="V518" i="2"/>
  <c r="V729" i="2"/>
  <c r="V730" i="2"/>
  <c r="V731" i="2"/>
  <c r="V732" i="2"/>
  <c r="V733" i="2"/>
  <c r="V734" i="2"/>
  <c r="V87" i="2"/>
  <c r="V88" i="2"/>
  <c r="V89" i="2"/>
  <c r="V90" i="2"/>
  <c r="V91" i="2"/>
  <c r="V92" i="2"/>
  <c r="V519" i="2"/>
  <c r="V520" i="2"/>
  <c r="V521" i="2"/>
  <c r="V522" i="2"/>
  <c r="V523" i="2"/>
  <c r="V524" i="2"/>
  <c r="W524" i="2"/>
  <c r="V735" i="2"/>
  <c r="V736" i="2"/>
  <c r="W736" i="2"/>
  <c r="V737" i="2"/>
  <c r="V738" i="2"/>
  <c r="V739" i="2"/>
  <c r="V740" i="2"/>
  <c r="V93" i="2"/>
  <c r="V94" i="2"/>
  <c r="V95" i="2"/>
  <c r="V96" i="2"/>
  <c r="W96" i="2"/>
  <c r="AA96" i="2"/>
  <c r="V97" i="2"/>
  <c r="V98" i="2"/>
  <c r="V309" i="2"/>
  <c r="V310" i="2"/>
  <c r="V311" i="2"/>
  <c r="V312" i="2"/>
  <c r="V313" i="2"/>
  <c r="V314" i="2"/>
  <c r="V525" i="2"/>
  <c r="V526" i="2"/>
  <c r="V527" i="2"/>
  <c r="V528" i="2"/>
  <c r="V529" i="2"/>
  <c r="V530" i="2"/>
  <c r="V741" i="2"/>
  <c r="V742" i="2"/>
  <c r="V743" i="2"/>
  <c r="V744" i="2"/>
  <c r="V745" i="2"/>
  <c r="V746" i="2"/>
  <c r="V99" i="2"/>
  <c r="V100" i="2"/>
  <c r="V101" i="2"/>
  <c r="V102" i="2"/>
  <c r="V103" i="2"/>
  <c r="V104" i="2"/>
  <c r="V315" i="2"/>
  <c r="V316" i="2"/>
  <c r="W316" i="2"/>
  <c r="V317" i="2"/>
  <c r="V318" i="2"/>
  <c r="V319" i="2"/>
  <c r="V320" i="2"/>
  <c r="V531" i="2"/>
  <c r="V532" i="2"/>
  <c r="V533" i="2"/>
  <c r="V534" i="2"/>
  <c r="V535" i="2"/>
  <c r="V747" i="2"/>
  <c r="V748" i="2"/>
  <c r="V749" i="2"/>
  <c r="V750" i="2"/>
  <c r="V751" i="2"/>
  <c r="V752" i="2"/>
  <c r="V105" i="2"/>
  <c r="V106" i="2"/>
  <c r="W106" i="2"/>
  <c r="V107" i="2"/>
  <c r="V108" i="2"/>
  <c r="V109" i="2"/>
  <c r="V110" i="2"/>
  <c r="V321" i="2"/>
  <c r="V322" i="2"/>
  <c r="V323" i="2"/>
  <c r="V324" i="2"/>
  <c r="V325" i="2"/>
  <c r="V326" i="2"/>
  <c r="V537" i="2"/>
  <c r="V538" i="2"/>
  <c r="W538" i="2"/>
  <c r="V539" i="2"/>
  <c r="V540" i="2"/>
  <c r="V541" i="2"/>
  <c r="V542" i="2"/>
  <c r="V753" i="2"/>
  <c r="V754" i="2"/>
  <c r="V755" i="2"/>
  <c r="V756" i="2"/>
  <c r="V757" i="2"/>
  <c r="V758" i="2"/>
  <c r="V111" i="2"/>
  <c r="V112" i="2"/>
  <c r="V113" i="2"/>
  <c r="V114" i="2"/>
  <c r="V115" i="2"/>
  <c r="V116" i="2"/>
  <c r="V543" i="2"/>
  <c r="V544" i="2"/>
  <c r="V545" i="2"/>
  <c r="V546" i="2"/>
  <c r="V547" i="2"/>
  <c r="V548" i="2"/>
  <c r="W548" i="2"/>
  <c r="V759" i="2"/>
  <c r="V760" i="2"/>
  <c r="V761" i="2"/>
  <c r="W761" i="2"/>
  <c r="V762" i="2"/>
  <c r="V763" i="2"/>
  <c r="V764" i="2"/>
  <c r="V117" i="2"/>
  <c r="V118" i="2"/>
  <c r="V119" i="2"/>
  <c r="V120" i="2"/>
  <c r="V121" i="2"/>
  <c r="V122" i="2"/>
  <c r="V333" i="2"/>
  <c r="V334" i="2"/>
  <c r="V335" i="2"/>
  <c r="W335" i="2"/>
  <c r="V336" i="2"/>
  <c r="V337" i="2"/>
  <c r="V338" i="2"/>
  <c r="V549" i="2"/>
  <c r="V550" i="2"/>
  <c r="V551" i="2"/>
  <c r="V552" i="2"/>
  <c r="V553" i="2"/>
  <c r="V554" i="2"/>
  <c r="V765" i="2"/>
  <c r="V766" i="2"/>
  <c r="V767" i="2"/>
  <c r="V768" i="2"/>
  <c r="V769" i="2"/>
  <c r="V770" i="2"/>
  <c r="V123" i="2"/>
  <c r="V124" i="2"/>
  <c r="V125" i="2"/>
  <c r="V126" i="2"/>
  <c r="V127" i="2"/>
  <c r="V128" i="2"/>
  <c r="V339" i="2"/>
  <c r="V340" i="2"/>
  <c r="V341" i="2"/>
  <c r="V342" i="2"/>
  <c r="V343" i="2"/>
  <c r="V344" i="2"/>
  <c r="V555" i="2"/>
  <c r="V556" i="2"/>
  <c r="V557" i="2"/>
  <c r="V558" i="2"/>
  <c r="V559" i="2"/>
  <c r="V771" i="2"/>
  <c r="V772" i="2"/>
  <c r="V773" i="2"/>
  <c r="V774" i="2"/>
  <c r="V775" i="2"/>
  <c r="V776" i="2"/>
  <c r="V129" i="2"/>
  <c r="V130" i="2"/>
  <c r="V131" i="2"/>
  <c r="V132" i="2"/>
  <c r="V133" i="2"/>
  <c r="V134" i="2"/>
  <c r="V345" i="2"/>
  <c r="W345" i="2"/>
  <c r="V346" i="2"/>
  <c r="V347" i="2"/>
  <c r="V348" i="2"/>
  <c r="V349" i="2"/>
  <c r="V350" i="2"/>
  <c r="V561" i="2"/>
  <c r="V562" i="2"/>
  <c r="V563" i="2"/>
  <c r="V564" i="2"/>
  <c r="V565" i="2"/>
  <c r="V566" i="2"/>
  <c r="V777" i="2"/>
  <c r="V778" i="2"/>
  <c r="V779" i="2"/>
  <c r="V780" i="2"/>
  <c r="V782" i="2"/>
  <c r="V135" i="2"/>
  <c r="V136" i="2"/>
  <c r="W136" i="2"/>
  <c r="V137" i="2"/>
  <c r="V138" i="2"/>
  <c r="V139" i="2"/>
  <c r="V140" i="2"/>
  <c r="V567" i="2"/>
  <c r="V568" i="2"/>
  <c r="V569" i="2"/>
  <c r="V570" i="2"/>
  <c r="W570" i="2"/>
  <c r="V571" i="2"/>
  <c r="V572" i="2"/>
  <c r="V783" i="2"/>
  <c r="W783" i="2"/>
  <c r="V784" i="2"/>
  <c r="V785" i="2"/>
  <c r="V786" i="2"/>
  <c r="V787" i="2"/>
  <c r="V788" i="2"/>
  <c r="V141" i="2"/>
  <c r="V142" i="2"/>
  <c r="V143" i="2"/>
  <c r="V144" i="2"/>
  <c r="V145" i="2"/>
  <c r="V146" i="2"/>
  <c r="W146" i="2"/>
  <c r="V357" i="2"/>
  <c r="V358" i="2"/>
  <c r="V359" i="2"/>
  <c r="V360" i="2"/>
  <c r="W360" i="2"/>
  <c r="V361" i="2"/>
  <c r="V362" i="2"/>
  <c r="V573" i="2"/>
  <c r="W573" i="2"/>
  <c r="V574" i="2"/>
  <c r="V575" i="2"/>
  <c r="V576" i="2"/>
  <c r="V577" i="2"/>
  <c r="V578" i="2"/>
  <c r="V789" i="2"/>
  <c r="V790" i="2"/>
  <c r="V791" i="2"/>
  <c r="V792" i="2"/>
  <c r="V793" i="2"/>
  <c r="V794" i="2"/>
  <c r="V147" i="2"/>
  <c r="W147" i="2"/>
  <c r="AA147" i="2"/>
  <c r="V148" i="2"/>
  <c r="V149" i="2"/>
  <c r="V150" i="2"/>
  <c r="V151" i="2"/>
  <c r="V152" i="2"/>
  <c r="V363" i="2"/>
  <c r="V364" i="2"/>
  <c r="V365" i="2"/>
  <c r="V366" i="2"/>
  <c r="V367" i="2"/>
  <c r="V368" i="2"/>
  <c r="V579" i="2"/>
  <c r="V580" i="2"/>
  <c r="V581" i="2"/>
  <c r="V582" i="2"/>
  <c r="V583" i="2"/>
  <c r="V795" i="2"/>
  <c r="V796" i="2"/>
  <c r="V797" i="2"/>
  <c r="W797" i="2"/>
  <c r="AA797" i="2"/>
  <c r="V798" i="2"/>
  <c r="V799" i="2"/>
  <c r="V800" i="2"/>
  <c r="V153" i="2"/>
  <c r="V154" i="2"/>
  <c r="V155" i="2"/>
  <c r="V156" i="2"/>
  <c r="V157" i="2"/>
  <c r="W157" i="2"/>
  <c r="V158" i="2"/>
  <c r="V369" i="2"/>
  <c r="V370" i="2"/>
  <c r="V371" i="2"/>
  <c r="W371" i="2"/>
  <c r="AA371" i="2"/>
  <c r="V372" i="2"/>
  <c r="V373" i="2"/>
  <c r="V374" i="2"/>
  <c r="V585" i="2"/>
  <c r="V586" i="2"/>
  <c r="V587" i="2"/>
  <c r="V588" i="2"/>
  <c r="V589" i="2"/>
  <c r="V590" i="2"/>
  <c r="V801" i="2"/>
  <c r="V802" i="2"/>
  <c r="V803" i="2"/>
  <c r="V804" i="2"/>
  <c r="V805" i="2"/>
  <c r="V806" i="2"/>
  <c r="V159" i="2"/>
  <c r="V160" i="2"/>
  <c r="W160" i="2"/>
  <c r="V161" i="2"/>
  <c r="V162" i="2"/>
  <c r="V163" i="2"/>
  <c r="V164" i="2"/>
  <c r="V591" i="2"/>
  <c r="V592" i="2"/>
  <c r="V593" i="2"/>
  <c r="V594" i="2"/>
  <c r="V595" i="2"/>
  <c r="V596" i="2"/>
  <c r="V807" i="2"/>
  <c r="V808" i="2"/>
  <c r="V809" i="2"/>
  <c r="V810" i="2"/>
  <c r="V811" i="2"/>
  <c r="V812" i="2"/>
  <c r="V165" i="2"/>
  <c r="V166" i="2"/>
  <c r="V167" i="2"/>
  <c r="W167" i="2"/>
  <c r="AA167" i="2"/>
  <c r="V168" i="2"/>
  <c r="W168" i="2"/>
  <c r="AA168" i="2"/>
  <c r="V169" i="2"/>
  <c r="V170" i="2"/>
  <c r="V381" i="2"/>
  <c r="V382" i="2"/>
  <c r="V383" i="2"/>
  <c r="V384" i="2"/>
  <c r="V385" i="2"/>
  <c r="V386" i="2"/>
  <c r="V597" i="2"/>
  <c r="V598" i="2"/>
  <c r="V599" i="2"/>
  <c r="V600" i="2"/>
  <c r="V601" i="2"/>
  <c r="V602" i="2"/>
  <c r="V813" i="2"/>
  <c r="V814" i="2"/>
  <c r="W814" i="2"/>
  <c r="AA814" i="2"/>
  <c r="V815" i="2"/>
  <c r="V816" i="2"/>
  <c r="V817" i="2"/>
  <c r="V818" i="2"/>
  <c r="V171" i="2"/>
  <c r="V172" i="2"/>
  <c r="V173" i="2"/>
  <c r="V174" i="2"/>
  <c r="V175" i="2"/>
  <c r="V176" i="2"/>
  <c r="V387" i="2"/>
  <c r="W387" i="2"/>
  <c r="AA387" i="2"/>
  <c r="V388" i="2"/>
  <c r="V389" i="2"/>
  <c r="V390" i="2"/>
  <c r="V391" i="2"/>
  <c r="V392" i="2"/>
  <c r="V603" i="2"/>
  <c r="V604" i="2"/>
  <c r="V605" i="2"/>
  <c r="V606" i="2"/>
  <c r="V607" i="2"/>
  <c r="V819" i="2"/>
  <c r="V820" i="2"/>
  <c r="V821" i="2"/>
  <c r="V822" i="2"/>
  <c r="V823" i="2"/>
  <c r="V824" i="2"/>
  <c r="V177" i="2"/>
  <c r="W177" i="2"/>
  <c r="AA177" i="2"/>
  <c r="V178" i="2"/>
  <c r="V179" i="2"/>
  <c r="V180" i="2"/>
  <c r="V181" i="2"/>
  <c r="V182" i="2"/>
  <c r="V393" i="2"/>
  <c r="V394" i="2"/>
  <c r="V395" i="2"/>
  <c r="V396" i="2"/>
  <c r="V397" i="2"/>
  <c r="V398" i="2"/>
  <c r="V609" i="2"/>
  <c r="V610" i="2"/>
  <c r="V611" i="2"/>
  <c r="W611" i="2"/>
  <c r="AA611" i="2"/>
  <c r="V612" i="2"/>
  <c r="V613" i="2"/>
  <c r="V614" i="2"/>
  <c r="W614" i="2"/>
  <c r="AA614" i="2"/>
  <c r="V825" i="2"/>
  <c r="V826" i="2"/>
  <c r="V827" i="2"/>
  <c r="V828" i="2"/>
  <c r="V829" i="2"/>
  <c r="V830" i="2"/>
  <c r="V183" i="2"/>
  <c r="V184" i="2"/>
  <c r="V185" i="2"/>
  <c r="V186" i="2"/>
  <c r="V187" i="2"/>
  <c r="V188" i="2"/>
  <c r="V615" i="2"/>
  <c r="V616" i="2"/>
  <c r="V617" i="2"/>
  <c r="V618" i="2"/>
  <c r="W618" i="2"/>
  <c r="V619" i="2"/>
  <c r="V620" i="2"/>
  <c r="V831" i="2"/>
  <c r="W831" i="2"/>
  <c r="V832" i="2"/>
  <c r="V833" i="2"/>
  <c r="V834" i="2"/>
  <c r="V835" i="2"/>
  <c r="V836" i="2"/>
  <c r="V189" i="2"/>
  <c r="V190" i="2"/>
  <c r="V191" i="2"/>
  <c r="V192" i="2"/>
  <c r="V193" i="2"/>
  <c r="V194" i="2"/>
  <c r="W194" i="2"/>
  <c r="AA194" i="2"/>
  <c r="V405" i="2"/>
  <c r="V406" i="2"/>
  <c r="V407" i="2"/>
  <c r="V408" i="2"/>
  <c r="V409" i="2"/>
  <c r="V410" i="2"/>
  <c r="V621" i="2"/>
  <c r="V622" i="2"/>
  <c r="V623" i="2"/>
  <c r="V624" i="2"/>
  <c r="V625" i="2"/>
  <c r="V626" i="2"/>
  <c r="V837" i="2"/>
  <c r="V838" i="2"/>
  <c r="V839" i="2"/>
  <c r="W839" i="2"/>
  <c r="V840" i="2"/>
  <c r="V841" i="2"/>
  <c r="V842" i="2"/>
  <c r="V195" i="2"/>
  <c r="V196" i="2"/>
  <c r="V197" i="2"/>
  <c r="V198" i="2"/>
  <c r="V199" i="2"/>
  <c r="W199" i="2"/>
  <c r="AA199" i="2"/>
  <c r="V200" i="2"/>
  <c r="V411" i="2"/>
  <c r="V412" i="2"/>
  <c r="V413" i="2"/>
  <c r="V414" i="2"/>
  <c r="V415" i="2"/>
  <c r="V416" i="2"/>
  <c r="V627" i="2"/>
  <c r="V628" i="2"/>
  <c r="V629" i="2"/>
  <c r="V630" i="2"/>
  <c r="V631" i="2"/>
  <c r="V843" i="2"/>
  <c r="V844" i="2"/>
  <c r="V845" i="2"/>
  <c r="V846" i="2"/>
  <c r="V847" i="2"/>
  <c r="W847" i="2"/>
  <c r="AA847" i="2"/>
  <c r="V848" i="2"/>
  <c r="V201" i="2"/>
  <c r="V202" i="2"/>
  <c r="V203" i="2"/>
  <c r="V204" i="2"/>
  <c r="V205" i="2"/>
  <c r="V206" i="2"/>
  <c r="V417" i="2"/>
  <c r="V418" i="2"/>
  <c r="V419" i="2"/>
  <c r="V420" i="2"/>
  <c r="W420" i="2"/>
  <c r="AA420" i="2"/>
  <c r="V421" i="2"/>
  <c r="V422" i="2"/>
  <c r="W422" i="2"/>
  <c r="AA422" i="2"/>
  <c r="V633" i="2"/>
  <c r="V634" i="2"/>
  <c r="V635" i="2"/>
  <c r="V636" i="2"/>
  <c r="V637" i="2"/>
  <c r="V638" i="2"/>
  <c r="V849" i="2"/>
  <c r="V850" i="2"/>
  <c r="V851" i="2"/>
  <c r="V852" i="2"/>
  <c r="V853" i="2"/>
  <c r="V854" i="2"/>
  <c r="W854" i="2"/>
  <c r="AA854" i="2"/>
  <c r="V207" i="2"/>
  <c r="W207" i="2"/>
  <c r="V208" i="2"/>
  <c r="V209" i="2"/>
  <c r="V210" i="2"/>
  <c r="V211" i="2"/>
  <c r="V212" i="2"/>
  <c r="V639" i="2"/>
  <c r="V640" i="2"/>
  <c r="V641" i="2"/>
  <c r="V642" i="2"/>
  <c r="V643" i="2"/>
  <c r="V644" i="2"/>
  <c r="V855" i="2"/>
  <c r="V856" i="2"/>
  <c r="W856" i="2"/>
  <c r="V857" i="2"/>
  <c r="V858" i="2"/>
  <c r="V859" i="2"/>
  <c r="V860" i="2"/>
  <c r="W860" i="2"/>
  <c r="V213" i="2"/>
  <c r="V214" i="2"/>
  <c r="V215" i="2"/>
  <c r="V216" i="2"/>
  <c r="V217" i="2"/>
  <c r="V218" i="2"/>
  <c r="V429" i="2"/>
  <c r="V430" i="2"/>
  <c r="W430" i="2"/>
  <c r="AA430" i="2"/>
  <c r="V431" i="2"/>
  <c r="V432" i="2"/>
  <c r="V433" i="2"/>
  <c r="V434" i="2"/>
  <c r="W434" i="2"/>
  <c r="V645" i="2"/>
  <c r="V646" i="2"/>
  <c r="V647" i="2"/>
  <c r="V648" i="2"/>
  <c r="V649" i="2"/>
  <c r="W649" i="2"/>
  <c r="V650" i="2"/>
  <c r="V861" i="2"/>
  <c r="W861" i="2"/>
  <c r="AA861" i="2"/>
  <c r="V862" i="2"/>
  <c r="V863" i="2"/>
  <c r="V864" i="2"/>
  <c r="V865" i="2"/>
  <c r="W865" i="2"/>
  <c r="AA865" i="2"/>
  <c r="V866" i="2"/>
  <c r="V4" i="2"/>
  <c r="V3" i="2"/>
  <c r="O28" i="4"/>
  <c r="O171" i="4"/>
  <c r="O172" i="4"/>
  <c r="O243" i="4"/>
  <c r="O315" i="4"/>
  <c r="O316" i="4"/>
  <c r="O387" i="4"/>
  <c r="O459" i="4"/>
  <c r="O651" i="4"/>
  <c r="O795" i="4"/>
  <c r="O723" i="4"/>
  <c r="M183" i="2"/>
  <c r="M159" i="2"/>
  <c r="M15" i="2"/>
  <c r="M111" i="2"/>
  <c r="M135" i="2"/>
  <c r="M39" i="2"/>
  <c r="M207" i="2"/>
  <c r="M88" i="2"/>
  <c r="W88" i="2"/>
  <c r="M184" i="2"/>
  <c r="M160" i="2"/>
  <c r="M16" i="2"/>
  <c r="M112" i="2"/>
  <c r="M136" i="2"/>
  <c r="M40" i="2"/>
  <c r="M208" i="2"/>
  <c r="W208" i="2"/>
  <c r="M89" i="2"/>
  <c r="M185" i="2"/>
  <c r="W185" i="2"/>
  <c r="M161" i="2"/>
  <c r="W161" i="2"/>
  <c r="M17" i="2"/>
  <c r="M113" i="2"/>
  <c r="M137" i="2"/>
  <c r="W137" i="2"/>
  <c r="M41" i="2"/>
  <c r="W41" i="2"/>
  <c r="M209" i="2"/>
  <c r="M90" i="2"/>
  <c r="W90" i="2"/>
  <c r="M186" i="2"/>
  <c r="M162" i="2"/>
  <c r="W162" i="2"/>
  <c r="M18" i="2"/>
  <c r="M114" i="2"/>
  <c r="W114" i="2"/>
  <c r="M138" i="2"/>
  <c r="W138" i="2"/>
  <c r="M42" i="2"/>
  <c r="M210" i="2"/>
  <c r="M91" i="2"/>
  <c r="W91" i="2"/>
  <c r="M187" i="2"/>
  <c r="M163" i="2"/>
  <c r="M19" i="2"/>
  <c r="M115" i="2"/>
  <c r="M139" i="2"/>
  <c r="M43" i="2"/>
  <c r="W43" i="2"/>
  <c r="M211" i="2"/>
  <c r="M92" i="2"/>
  <c r="W92" i="2"/>
  <c r="M188" i="2"/>
  <c r="W188" i="2"/>
  <c r="M164" i="2"/>
  <c r="W164" i="2"/>
  <c r="M116" i="2"/>
  <c r="M140" i="2"/>
  <c r="M44" i="2"/>
  <c r="M212" i="2"/>
  <c r="M93" i="2"/>
  <c r="W93" i="2"/>
  <c r="AA93" i="2"/>
  <c r="M189" i="2"/>
  <c r="M165" i="2"/>
  <c r="W165" i="2"/>
  <c r="M21" i="2"/>
  <c r="W21" i="2"/>
  <c r="M117" i="2"/>
  <c r="M141" i="2"/>
  <c r="M45" i="2"/>
  <c r="W45" i="2"/>
  <c r="M213" i="2"/>
  <c r="W213" i="2"/>
  <c r="AA213" i="2"/>
  <c r="M94" i="2"/>
  <c r="M190" i="2"/>
  <c r="M166" i="2"/>
  <c r="M22" i="2"/>
  <c r="W22" i="2"/>
  <c r="M118" i="2"/>
  <c r="M142" i="2"/>
  <c r="W142" i="2"/>
  <c r="M46" i="2"/>
  <c r="W46" i="2"/>
  <c r="M214" i="2"/>
  <c r="M95" i="2"/>
  <c r="W95" i="2"/>
  <c r="AA95" i="2"/>
  <c r="M191" i="2"/>
  <c r="M167" i="2"/>
  <c r="M23" i="2"/>
  <c r="M119" i="2"/>
  <c r="W119" i="2"/>
  <c r="M143" i="2"/>
  <c r="M47" i="2"/>
  <c r="W47" i="2"/>
  <c r="M215" i="2"/>
  <c r="M96" i="2"/>
  <c r="M192" i="2"/>
  <c r="W192" i="2"/>
  <c r="AA192" i="2"/>
  <c r="M168" i="2"/>
  <c r="M24" i="2"/>
  <c r="M120" i="2"/>
  <c r="W120" i="2"/>
  <c r="M144" i="2"/>
  <c r="M48" i="2"/>
  <c r="M216" i="2"/>
  <c r="W216" i="2"/>
  <c r="AA216" i="2"/>
  <c r="M97" i="2"/>
  <c r="W97" i="2"/>
  <c r="AA97" i="2"/>
  <c r="M193" i="2"/>
  <c r="M169" i="2"/>
  <c r="M25" i="2"/>
  <c r="M121" i="2"/>
  <c r="M145" i="2"/>
  <c r="W145" i="2"/>
  <c r="M49" i="2"/>
  <c r="W49" i="2"/>
  <c r="M217" i="2"/>
  <c r="M98" i="2"/>
  <c r="W98" i="2"/>
  <c r="AA98" i="2"/>
  <c r="M194" i="2"/>
  <c r="M170" i="2"/>
  <c r="W170" i="2"/>
  <c r="AA170" i="2"/>
  <c r="M122" i="2"/>
  <c r="M146" i="2"/>
  <c r="M50" i="2"/>
  <c r="M218" i="2"/>
  <c r="W218" i="2"/>
  <c r="M81" i="2"/>
  <c r="M177" i="2"/>
  <c r="M153" i="2"/>
  <c r="M9" i="2"/>
  <c r="M105" i="2"/>
  <c r="W105" i="2"/>
  <c r="M129" i="2"/>
  <c r="M33" i="2"/>
  <c r="W33" i="2"/>
  <c r="M201" i="2"/>
  <c r="M82" i="2"/>
  <c r="M178" i="2"/>
  <c r="M154" i="2"/>
  <c r="M10" i="2"/>
  <c r="W10" i="2"/>
  <c r="AA10" i="2"/>
  <c r="M106" i="2"/>
  <c r="M130" i="2"/>
  <c r="M34" i="2"/>
  <c r="W34" i="2"/>
  <c r="M202" i="2"/>
  <c r="M83" i="2"/>
  <c r="W83" i="2"/>
  <c r="AA83" i="2"/>
  <c r="M179" i="2"/>
  <c r="W179" i="2"/>
  <c r="AA179" i="2"/>
  <c r="M155" i="2"/>
  <c r="M11" i="2"/>
  <c r="W11" i="2"/>
  <c r="M107" i="2"/>
  <c r="M131" i="2"/>
  <c r="M35" i="2"/>
  <c r="W35" i="2"/>
  <c r="M203" i="2"/>
  <c r="W203" i="2"/>
  <c r="AA203" i="2"/>
  <c r="M84" i="2"/>
  <c r="M180" i="2"/>
  <c r="M156" i="2"/>
  <c r="W156" i="2"/>
  <c r="AA156" i="2"/>
  <c r="M12" i="2"/>
  <c r="M108" i="2"/>
  <c r="W108" i="2"/>
  <c r="M132" i="2"/>
  <c r="M36" i="2"/>
  <c r="W36" i="2"/>
  <c r="M204" i="2"/>
  <c r="M85" i="2"/>
  <c r="W85" i="2"/>
  <c r="AA85" i="2"/>
  <c r="M181" i="2"/>
  <c r="M157" i="2"/>
  <c r="M13" i="2"/>
  <c r="M109" i="2"/>
  <c r="M133" i="2"/>
  <c r="M37" i="2"/>
  <c r="M205" i="2"/>
  <c r="W205" i="2"/>
  <c r="AA205" i="2"/>
  <c r="M86" i="2"/>
  <c r="W86" i="2"/>
  <c r="AA86" i="2"/>
  <c r="M182" i="2"/>
  <c r="M158" i="2"/>
  <c r="W158" i="2"/>
  <c r="AA158" i="2"/>
  <c r="M14" i="2"/>
  <c r="M110" i="2"/>
  <c r="M134" i="2"/>
  <c r="M38" i="2"/>
  <c r="W38" i="2"/>
  <c r="M206" i="2"/>
  <c r="W206" i="2"/>
  <c r="AA206" i="2"/>
  <c r="M75" i="2"/>
  <c r="M171" i="2"/>
  <c r="W171" i="2"/>
  <c r="AA171" i="2"/>
  <c r="M147" i="2"/>
  <c r="M3" i="2"/>
  <c r="W3" i="2"/>
  <c r="M99" i="2"/>
  <c r="W99" i="2"/>
  <c r="M123" i="2"/>
  <c r="M27" i="2"/>
  <c r="W27" i="2"/>
  <c r="M195" i="2"/>
  <c r="M76" i="2"/>
  <c r="M172" i="2"/>
  <c r="W172" i="2"/>
  <c r="AA172" i="2"/>
  <c r="M148" i="2"/>
  <c r="W148" i="2"/>
  <c r="AA148" i="2"/>
  <c r="M4" i="2"/>
  <c r="W4" i="2"/>
  <c r="M100" i="2"/>
  <c r="M124" i="2"/>
  <c r="W124" i="2"/>
  <c r="M28" i="2"/>
  <c r="M196" i="2"/>
  <c r="M77" i="2"/>
  <c r="M173" i="2"/>
  <c r="W173" i="2"/>
  <c r="AA173" i="2"/>
  <c r="M149" i="2"/>
  <c r="W149" i="2"/>
  <c r="AA149" i="2"/>
  <c r="AB147" i="2"/>
  <c r="M5" i="2"/>
  <c r="M101" i="2"/>
  <c r="W101" i="2"/>
  <c r="M125" i="2"/>
  <c r="M29" i="2"/>
  <c r="W29" i="2"/>
  <c r="M197" i="2"/>
  <c r="M78" i="2"/>
  <c r="W78" i="2"/>
  <c r="AA78" i="2"/>
  <c r="M174" i="2"/>
  <c r="M150" i="2"/>
  <c r="M6" i="2"/>
  <c r="M102" i="2"/>
  <c r="W102" i="2"/>
  <c r="M126" i="2"/>
  <c r="M30" i="2"/>
  <c r="M198" i="2"/>
  <c r="W198" i="2"/>
  <c r="AA198" i="2"/>
  <c r="M79" i="2"/>
  <c r="W79" i="2"/>
  <c r="AA79" i="2"/>
  <c r="M175" i="2"/>
  <c r="W175" i="2"/>
  <c r="AA175" i="2"/>
  <c r="M151" i="2"/>
  <c r="W151" i="2"/>
  <c r="AA151" i="2"/>
  <c r="M7" i="2"/>
  <c r="W7" i="2"/>
  <c r="AA7" i="2"/>
  <c r="M103" i="2"/>
  <c r="M127" i="2"/>
  <c r="W127" i="2"/>
  <c r="M31" i="2"/>
  <c r="W31" i="2"/>
  <c r="M199" i="2"/>
  <c r="M80" i="2"/>
  <c r="M176" i="2"/>
  <c r="W176" i="2"/>
  <c r="AA176" i="2"/>
  <c r="M152" i="2"/>
  <c r="M8" i="2"/>
  <c r="M104" i="2"/>
  <c r="M128" i="2"/>
  <c r="M32" i="2"/>
  <c r="W32" i="2"/>
  <c r="M200" i="2"/>
  <c r="W200" i="2"/>
  <c r="AA200" i="2"/>
  <c r="M309" i="2"/>
  <c r="W309" i="2"/>
  <c r="M405" i="2"/>
  <c r="W405" i="2"/>
  <c r="AA405" i="2"/>
  <c r="M381" i="2"/>
  <c r="M237" i="2"/>
  <c r="W237" i="2"/>
  <c r="AA237" i="2"/>
  <c r="AC237" i="2"/>
  <c r="M333" i="2"/>
  <c r="W333" i="2"/>
  <c r="M357" i="2"/>
  <c r="M261" i="2"/>
  <c r="M429" i="2"/>
  <c r="M310" i="2"/>
  <c r="M406" i="2"/>
  <c r="W406" i="2"/>
  <c r="AA406" i="2"/>
  <c r="M382" i="2"/>
  <c r="W382" i="2"/>
  <c r="AA382" i="2"/>
  <c r="M238" i="2"/>
  <c r="W238" i="2"/>
  <c r="AA238" i="2"/>
  <c r="M334" i="2"/>
  <c r="M358" i="2"/>
  <c r="M262" i="2"/>
  <c r="W262" i="2"/>
  <c r="M430" i="2"/>
  <c r="M311" i="2"/>
  <c r="M407" i="2"/>
  <c r="M383" i="2"/>
  <c r="M239" i="2"/>
  <c r="W239" i="2"/>
  <c r="AA239" i="2"/>
  <c r="M335" i="2"/>
  <c r="M359" i="2"/>
  <c r="W359" i="2"/>
  <c r="M263" i="2"/>
  <c r="M431" i="2"/>
  <c r="M312" i="2"/>
  <c r="M408" i="2"/>
  <c r="M384" i="2"/>
  <c r="M240" i="2"/>
  <c r="W240" i="2"/>
  <c r="AA240" i="2"/>
  <c r="M336" i="2"/>
  <c r="M360" i="2"/>
  <c r="M264" i="2"/>
  <c r="M432" i="2"/>
  <c r="M313" i="2"/>
  <c r="M409" i="2"/>
  <c r="W409" i="2"/>
  <c r="AA409" i="2"/>
  <c r="M385" i="2"/>
  <c r="W385" i="2"/>
  <c r="M241" i="2"/>
  <c r="M337" i="2"/>
  <c r="M361" i="2"/>
  <c r="M265" i="2"/>
  <c r="M433" i="2"/>
  <c r="M314" i="2"/>
  <c r="W314" i="2"/>
  <c r="AA314" i="2"/>
  <c r="M410" i="2"/>
  <c r="M386" i="2"/>
  <c r="W386" i="2"/>
  <c r="AA386" i="2"/>
  <c r="M242" i="2"/>
  <c r="W242" i="2"/>
  <c r="AA242" i="2"/>
  <c r="M338" i="2"/>
  <c r="W338" i="2"/>
  <c r="M362" i="2"/>
  <c r="M266" i="2"/>
  <c r="M434" i="2"/>
  <c r="AA434" i="2"/>
  <c r="M297" i="2"/>
  <c r="M393" i="2"/>
  <c r="W393" i="2"/>
  <c r="AA393" i="2"/>
  <c r="M369" i="2"/>
  <c r="M225" i="2"/>
  <c r="W225" i="2"/>
  <c r="AA225" i="2"/>
  <c r="M321" i="2"/>
  <c r="W321" i="2"/>
  <c r="M345" i="2"/>
  <c r="M249" i="2"/>
  <c r="M417" i="2"/>
  <c r="M298" i="2"/>
  <c r="M394" i="2"/>
  <c r="M370" i="2"/>
  <c r="W370" i="2"/>
  <c r="M226" i="2"/>
  <c r="W226" i="2"/>
  <c r="AA226" i="2"/>
  <c r="M322" i="2"/>
  <c r="W322" i="2"/>
  <c r="M346" i="2"/>
  <c r="M250" i="2"/>
  <c r="W250" i="2"/>
  <c r="M418" i="2"/>
  <c r="M299" i="2"/>
  <c r="W299" i="2"/>
  <c r="M395" i="2"/>
  <c r="M371" i="2"/>
  <c r="M227" i="2"/>
  <c r="W227" i="2"/>
  <c r="AA227" i="2"/>
  <c r="M323" i="2"/>
  <c r="M347" i="2"/>
  <c r="M251" i="2"/>
  <c r="M419" i="2"/>
  <c r="M300" i="2"/>
  <c r="W300" i="2"/>
  <c r="AA300" i="2"/>
  <c r="M396" i="2"/>
  <c r="M372" i="2"/>
  <c r="W372" i="2"/>
  <c r="AA372" i="2"/>
  <c r="M228" i="2"/>
  <c r="M324" i="2"/>
  <c r="W324" i="2"/>
  <c r="M348" i="2"/>
  <c r="W348" i="2"/>
  <c r="M252" i="2"/>
  <c r="W252" i="2"/>
  <c r="M420" i="2"/>
  <c r="M301" i="2"/>
  <c r="M397" i="2"/>
  <c r="W397" i="2"/>
  <c r="AA397" i="2"/>
  <c r="M373" i="2"/>
  <c r="M229" i="2"/>
  <c r="M325" i="2"/>
  <c r="W325" i="2"/>
  <c r="M349" i="2"/>
  <c r="W349" i="2"/>
  <c r="M253" i="2"/>
  <c r="W253" i="2"/>
  <c r="M421" i="2"/>
  <c r="W421" i="2"/>
  <c r="AA421" i="2"/>
  <c r="M302" i="2"/>
  <c r="W302" i="2"/>
  <c r="AA302" i="2"/>
  <c r="AC297" i="2"/>
  <c r="M398" i="2"/>
  <c r="M374" i="2"/>
  <c r="M230" i="2"/>
  <c r="M326" i="2"/>
  <c r="W326" i="2"/>
  <c r="M350" i="2"/>
  <c r="M254" i="2"/>
  <c r="W254" i="2"/>
  <c r="M422" i="2"/>
  <c r="M291" i="2"/>
  <c r="W291" i="2"/>
  <c r="AA291" i="2"/>
  <c r="M387" i="2"/>
  <c r="M363" i="2"/>
  <c r="W363" i="2"/>
  <c r="AA363" i="2"/>
  <c r="M219" i="2"/>
  <c r="W219" i="2"/>
  <c r="M315" i="2"/>
  <c r="W315" i="2"/>
  <c r="M339" i="2"/>
  <c r="W339" i="2"/>
  <c r="M243" i="2"/>
  <c r="M411" i="2"/>
  <c r="M292" i="2"/>
  <c r="W292" i="2"/>
  <c r="AA292" i="2"/>
  <c r="M388" i="2"/>
  <c r="W388" i="2"/>
  <c r="AA388" i="2"/>
  <c r="M364" i="2"/>
  <c r="W364" i="2"/>
  <c r="AA364" i="2"/>
  <c r="AB363" i="2"/>
  <c r="M220" i="2"/>
  <c r="M316" i="2"/>
  <c r="M340" i="2"/>
  <c r="W340" i="2"/>
  <c r="M244" i="2"/>
  <c r="M412" i="2"/>
  <c r="M293" i="2"/>
  <c r="M389" i="2"/>
  <c r="M365" i="2"/>
  <c r="W365" i="2"/>
  <c r="AA365" i="2"/>
  <c r="M221" i="2"/>
  <c r="W221" i="2"/>
  <c r="AA221" i="2"/>
  <c r="M317" i="2"/>
  <c r="W317" i="2"/>
  <c r="M341" i="2"/>
  <c r="M245" i="2"/>
  <c r="W245" i="2"/>
  <c r="M413" i="2"/>
  <c r="M294" i="2"/>
  <c r="M390" i="2"/>
  <c r="M366" i="2"/>
  <c r="M222" i="2"/>
  <c r="M318" i="2"/>
  <c r="M342" i="2"/>
  <c r="M246" i="2"/>
  <c r="M414" i="2"/>
  <c r="W414" i="2"/>
  <c r="AA414" i="2"/>
  <c r="M295" i="2"/>
  <c r="M391" i="2"/>
  <c r="M367" i="2"/>
  <c r="M223" i="2"/>
  <c r="W223" i="2"/>
  <c r="M319" i="2"/>
  <c r="M343" i="2"/>
  <c r="W343" i="2"/>
  <c r="M247" i="2"/>
  <c r="M415" i="2"/>
  <c r="M296" i="2"/>
  <c r="M392" i="2"/>
  <c r="W392" i="2"/>
  <c r="AA392" i="2"/>
  <c r="M368" i="2"/>
  <c r="M224" i="2"/>
  <c r="W224" i="2"/>
  <c r="AA224" i="2"/>
  <c r="M320" i="2"/>
  <c r="M344" i="2"/>
  <c r="M248" i="2"/>
  <c r="W248" i="2"/>
  <c r="M416" i="2"/>
  <c r="M519" i="2"/>
  <c r="W519" i="2"/>
  <c r="M615" i="2"/>
  <c r="M591" i="2"/>
  <c r="M447" i="2"/>
  <c r="W447" i="2"/>
  <c r="M543" i="2"/>
  <c r="W543" i="2"/>
  <c r="M567" i="2"/>
  <c r="W567" i="2"/>
  <c r="M471" i="2"/>
  <c r="W471" i="2"/>
  <c r="M639" i="2"/>
  <c r="W639" i="2"/>
  <c r="M520" i="2"/>
  <c r="M616" i="2"/>
  <c r="M592" i="2"/>
  <c r="W592" i="2"/>
  <c r="M448" i="2"/>
  <c r="M544" i="2"/>
  <c r="W544" i="2"/>
  <c r="M568" i="2"/>
  <c r="M472" i="2"/>
  <c r="M640" i="2"/>
  <c r="M521" i="2"/>
  <c r="W521" i="2"/>
  <c r="M617" i="2"/>
  <c r="M593" i="2"/>
  <c r="W593" i="2"/>
  <c r="M449" i="2"/>
  <c r="M545" i="2"/>
  <c r="W545" i="2"/>
  <c r="M569" i="2"/>
  <c r="M473" i="2"/>
  <c r="W473" i="2"/>
  <c r="M641" i="2"/>
  <c r="W641" i="2"/>
  <c r="M522" i="2"/>
  <c r="W522" i="2"/>
  <c r="M618" i="2"/>
  <c r="M594" i="2"/>
  <c r="W594" i="2"/>
  <c r="M450" i="2"/>
  <c r="W450" i="2"/>
  <c r="M546" i="2"/>
  <c r="W546" i="2"/>
  <c r="M570" i="2"/>
  <c r="M474" i="2"/>
  <c r="M642" i="2"/>
  <c r="M523" i="2"/>
  <c r="M619" i="2"/>
  <c r="W619" i="2"/>
  <c r="M595" i="2"/>
  <c r="M451" i="2"/>
  <c r="M547" i="2"/>
  <c r="M571" i="2"/>
  <c r="W571" i="2"/>
  <c r="M475" i="2"/>
  <c r="W475" i="2"/>
  <c r="M643" i="2"/>
  <c r="M524" i="2"/>
  <c r="M620" i="2"/>
  <c r="M596" i="2"/>
  <c r="M452" i="2"/>
  <c r="W452" i="2"/>
  <c r="M548" i="2"/>
  <c r="M572" i="2"/>
  <c r="M476" i="2"/>
  <c r="M644" i="2"/>
  <c r="W644" i="2"/>
  <c r="M525" i="2"/>
  <c r="W525" i="2"/>
  <c r="AA525" i="2"/>
  <c r="M621" i="2"/>
  <c r="W621" i="2"/>
  <c r="AA621" i="2"/>
  <c r="M597" i="2"/>
  <c r="M453" i="2"/>
  <c r="W453" i="2"/>
  <c r="AA453" i="2"/>
  <c r="M549" i="2"/>
  <c r="M573" i="2"/>
  <c r="M477" i="2"/>
  <c r="W477" i="2"/>
  <c r="M645" i="2"/>
  <c r="M526" i="2"/>
  <c r="W526" i="2"/>
  <c r="AA526" i="2"/>
  <c r="M622" i="2"/>
  <c r="M598" i="2"/>
  <c r="M454" i="2"/>
  <c r="M550" i="2"/>
  <c r="M574" i="2"/>
  <c r="M478" i="2"/>
  <c r="W478" i="2"/>
  <c r="M646" i="2"/>
  <c r="W646" i="2"/>
  <c r="AA646" i="2"/>
  <c r="M527" i="2"/>
  <c r="M623" i="2"/>
  <c r="M599" i="2"/>
  <c r="W599" i="2"/>
  <c r="AA599" i="2"/>
  <c r="M455" i="2"/>
  <c r="M551" i="2"/>
  <c r="M575" i="2"/>
  <c r="W575" i="2"/>
  <c r="M479" i="2"/>
  <c r="M647" i="2"/>
  <c r="M528" i="2"/>
  <c r="M624" i="2"/>
  <c r="M600" i="2"/>
  <c r="M456" i="2"/>
  <c r="M552" i="2"/>
  <c r="W552" i="2"/>
  <c r="M576" i="2"/>
  <c r="W576" i="2"/>
  <c r="M480" i="2"/>
  <c r="M648" i="2"/>
  <c r="M529" i="2"/>
  <c r="W529" i="2"/>
  <c r="AA529" i="2"/>
  <c r="M625" i="2"/>
  <c r="M601" i="2"/>
  <c r="M457" i="2"/>
  <c r="M553" i="2"/>
  <c r="W553" i="2"/>
  <c r="M577" i="2"/>
  <c r="M481" i="2"/>
  <c r="M649" i="2"/>
  <c r="M530" i="2"/>
  <c r="M626" i="2"/>
  <c r="M602" i="2"/>
  <c r="M458" i="2"/>
  <c r="M554" i="2"/>
  <c r="W554" i="2"/>
  <c r="M578" i="2"/>
  <c r="M482" i="2"/>
  <c r="M650" i="2"/>
  <c r="M513" i="2"/>
  <c r="M609" i="2"/>
  <c r="W609" i="2"/>
  <c r="M585" i="2"/>
  <c r="M441" i="2"/>
  <c r="M537" i="2"/>
  <c r="M561" i="2"/>
  <c r="M465" i="2"/>
  <c r="M633" i="2"/>
  <c r="M514" i="2"/>
  <c r="W514" i="2"/>
  <c r="AA514" i="2"/>
  <c r="M610" i="2"/>
  <c r="M586" i="2"/>
  <c r="M442" i="2"/>
  <c r="M538" i="2"/>
  <c r="M562" i="2"/>
  <c r="W562" i="2"/>
  <c r="M466" i="2"/>
  <c r="W466" i="2"/>
  <c r="M634" i="2"/>
  <c r="M515" i="2"/>
  <c r="M611" i="2"/>
  <c r="M587" i="2"/>
  <c r="M443" i="2"/>
  <c r="W443" i="2"/>
  <c r="AA443" i="2"/>
  <c r="M539" i="2"/>
  <c r="W539" i="2"/>
  <c r="M563" i="2"/>
  <c r="M467" i="2"/>
  <c r="M635" i="2"/>
  <c r="M516" i="2"/>
  <c r="W516" i="2"/>
  <c r="AA516" i="2"/>
  <c r="M612" i="2"/>
  <c r="W612" i="2"/>
  <c r="AA612" i="2"/>
  <c r="M588" i="2"/>
  <c r="W588" i="2"/>
  <c r="AA588" i="2"/>
  <c r="M540" i="2"/>
  <c r="W540" i="2"/>
  <c r="M564" i="2"/>
  <c r="M468" i="2"/>
  <c r="M636" i="2"/>
  <c r="W636" i="2"/>
  <c r="AA636" i="2"/>
  <c r="M517" i="2"/>
  <c r="M613" i="2"/>
  <c r="W613" i="2"/>
  <c r="M589" i="2"/>
  <c r="M445" i="2"/>
  <c r="M541" i="2"/>
  <c r="M565" i="2"/>
  <c r="M469" i="2"/>
  <c r="W469" i="2"/>
  <c r="M637" i="2"/>
  <c r="M518" i="2"/>
  <c r="W518" i="2"/>
  <c r="AA518" i="2"/>
  <c r="M614" i="2"/>
  <c r="M590" i="2"/>
  <c r="M446" i="2"/>
  <c r="M542" i="2"/>
  <c r="M566" i="2"/>
  <c r="M470" i="2"/>
  <c r="M638" i="2"/>
  <c r="W638" i="2"/>
  <c r="M507" i="2"/>
  <c r="M603" i="2"/>
  <c r="M579" i="2"/>
  <c r="M435" i="2"/>
  <c r="M531" i="2"/>
  <c r="M555" i="2"/>
  <c r="M459" i="2"/>
  <c r="M627" i="2"/>
  <c r="M508" i="2"/>
  <c r="M604" i="2"/>
  <c r="M532" i="2"/>
  <c r="M556" i="2"/>
  <c r="M460" i="2"/>
  <c r="M628" i="2"/>
  <c r="M580" i="2"/>
  <c r="W580" i="2"/>
  <c r="AA580" i="2"/>
  <c r="M509" i="2"/>
  <c r="M605" i="2"/>
  <c r="M581" i="2"/>
  <c r="W581" i="2"/>
  <c r="AA581" i="2"/>
  <c r="M437" i="2"/>
  <c r="M533" i="2"/>
  <c r="M557" i="2"/>
  <c r="M461" i="2"/>
  <c r="W461" i="2"/>
  <c r="M629" i="2"/>
  <c r="M510" i="2"/>
  <c r="M606" i="2"/>
  <c r="M582" i="2"/>
  <c r="W582" i="2"/>
  <c r="AA582" i="2"/>
  <c r="M438" i="2"/>
  <c r="M534" i="2"/>
  <c r="W534" i="2"/>
  <c r="M558" i="2"/>
  <c r="M462" i="2"/>
  <c r="W462" i="2"/>
  <c r="M630" i="2"/>
  <c r="M511" i="2"/>
  <c r="W511" i="2"/>
  <c r="AA511" i="2"/>
  <c r="M607" i="2"/>
  <c r="W607" i="2"/>
  <c r="AA607" i="2"/>
  <c r="M583" i="2"/>
  <c r="M439" i="2"/>
  <c r="M535" i="2"/>
  <c r="W535" i="2"/>
  <c r="M559" i="2"/>
  <c r="M463" i="2"/>
  <c r="M631" i="2"/>
  <c r="M735" i="2"/>
  <c r="W735" i="2"/>
  <c r="M831" i="2"/>
  <c r="M807" i="2"/>
  <c r="W807" i="2"/>
  <c r="M663" i="2"/>
  <c r="W663" i="2"/>
  <c r="M759" i="2"/>
  <c r="W759" i="2"/>
  <c r="M783" i="2"/>
  <c r="M687" i="2"/>
  <c r="W687" i="2"/>
  <c r="M855" i="2"/>
  <c r="M736" i="2"/>
  <c r="M832" i="2"/>
  <c r="W832" i="2"/>
  <c r="M808" i="2"/>
  <c r="M664" i="2"/>
  <c r="W664" i="2"/>
  <c r="M760" i="2"/>
  <c r="W760" i="2"/>
  <c r="M784" i="2"/>
  <c r="W784" i="2"/>
  <c r="M688" i="2"/>
  <c r="M856" i="2"/>
  <c r="M737" i="2"/>
  <c r="W737" i="2"/>
  <c r="M833" i="2"/>
  <c r="M809" i="2"/>
  <c r="M665" i="2"/>
  <c r="W665" i="2"/>
  <c r="M761" i="2"/>
  <c r="M785" i="2"/>
  <c r="M689" i="2"/>
  <c r="M857" i="2"/>
  <c r="W857" i="2"/>
  <c r="M738" i="2"/>
  <c r="M834" i="2"/>
  <c r="W834" i="2"/>
  <c r="M810" i="2"/>
  <c r="M666" i="2"/>
  <c r="W666" i="2"/>
  <c r="M762" i="2"/>
  <c r="M786" i="2"/>
  <c r="W786" i="2"/>
  <c r="M690" i="2"/>
  <c r="M858" i="2"/>
  <c r="W858" i="2"/>
  <c r="M739" i="2"/>
  <c r="M835" i="2"/>
  <c r="W835" i="2"/>
  <c r="M811" i="2"/>
  <c r="M667" i="2"/>
  <c r="M763" i="2"/>
  <c r="M787" i="2"/>
  <c r="M691" i="2"/>
  <c r="M859" i="2"/>
  <c r="M740" i="2"/>
  <c r="M836" i="2"/>
  <c r="W836" i="2"/>
  <c r="M812" i="2"/>
  <c r="W812" i="2"/>
  <c r="M668" i="2"/>
  <c r="W668" i="2"/>
  <c r="M764" i="2"/>
  <c r="M788" i="2"/>
  <c r="W788" i="2"/>
  <c r="M692" i="2"/>
  <c r="M860" i="2"/>
  <c r="M741" i="2"/>
  <c r="M837" i="2"/>
  <c r="M813" i="2"/>
  <c r="W813" i="2"/>
  <c r="AA813" i="2"/>
  <c r="M669" i="2"/>
  <c r="M765" i="2"/>
  <c r="M789" i="2"/>
  <c r="W789" i="2"/>
  <c r="M693" i="2"/>
  <c r="M861" i="2"/>
  <c r="M742" i="2"/>
  <c r="W742" i="2"/>
  <c r="AA742" i="2"/>
  <c r="M838" i="2"/>
  <c r="M814" i="2"/>
  <c r="M670" i="2"/>
  <c r="M766" i="2"/>
  <c r="W766" i="2"/>
  <c r="M790" i="2"/>
  <c r="W790" i="2"/>
  <c r="M694" i="2"/>
  <c r="W694" i="2"/>
  <c r="M862" i="2"/>
  <c r="M743" i="2"/>
  <c r="W743" i="2"/>
  <c r="AA743" i="2"/>
  <c r="M839" i="2"/>
  <c r="AA839" i="2"/>
  <c r="M815" i="2"/>
  <c r="W815" i="2"/>
  <c r="AA815" i="2"/>
  <c r="M671" i="2"/>
  <c r="M767" i="2"/>
  <c r="M791" i="2"/>
  <c r="M695" i="2"/>
  <c r="W695" i="2"/>
  <c r="M863" i="2"/>
  <c r="W863" i="2"/>
  <c r="AA863" i="2"/>
  <c r="M744" i="2"/>
  <c r="M840" i="2"/>
  <c r="W840" i="2"/>
  <c r="AA840" i="2"/>
  <c r="M816" i="2"/>
  <c r="M768" i="2"/>
  <c r="W768" i="2"/>
  <c r="M792" i="2"/>
  <c r="W792" i="2"/>
  <c r="M696" i="2"/>
  <c r="W696" i="2"/>
  <c r="M864" i="2"/>
  <c r="M745" i="2"/>
  <c r="W745" i="2"/>
  <c r="AA745" i="2"/>
  <c r="M841" i="2"/>
  <c r="M817" i="2"/>
  <c r="W817" i="2"/>
  <c r="AA817" i="2"/>
  <c r="M673" i="2"/>
  <c r="M769" i="2"/>
  <c r="W769" i="2"/>
  <c r="M793" i="2"/>
  <c r="M697" i="2"/>
  <c r="W697" i="2"/>
  <c r="M865" i="2"/>
  <c r="M746" i="2"/>
  <c r="M842" i="2"/>
  <c r="W842" i="2"/>
  <c r="AA842" i="2"/>
  <c r="M818" i="2"/>
  <c r="W818" i="2"/>
  <c r="AA818" i="2"/>
  <c r="M674" i="2"/>
  <c r="W674" i="2"/>
  <c r="AA674" i="2"/>
  <c r="M770" i="2"/>
  <c r="M794" i="2"/>
  <c r="W794" i="2"/>
  <c r="M698" i="2"/>
  <c r="M866" i="2"/>
  <c r="W866" i="2"/>
  <c r="AA866" i="2"/>
  <c r="M729" i="2"/>
  <c r="W729" i="2"/>
  <c r="AA729" i="2"/>
  <c r="M825" i="2"/>
  <c r="M801" i="2"/>
  <c r="M657" i="2"/>
  <c r="W657" i="2"/>
  <c r="M753" i="2"/>
  <c r="M777" i="2"/>
  <c r="W777" i="2"/>
  <c r="M681" i="2"/>
  <c r="W681" i="2"/>
  <c r="M849" i="2"/>
  <c r="W849" i="2"/>
  <c r="AA849" i="2"/>
  <c r="M730" i="2"/>
  <c r="M826" i="2"/>
  <c r="M802" i="2"/>
  <c r="W802" i="2"/>
  <c r="AA802" i="2"/>
  <c r="M658" i="2"/>
  <c r="M754" i="2"/>
  <c r="W754" i="2"/>
  <c r="M778" i="2"/>
  <c r="M682" i="2"/>
  <c r="M850" i="2"/>
  <c r="M731" i="2"/>
  <c r="M827" i="2"/>
  <c r="W827" i="2"/>
  <c r="AA827" i="2"/>
  <c r="M803" i="2"/>
  <c r="M659" i="2"/>
  <c r="W659" i="2"/>
  <c r="AA659" i="2"/>
  <c r="M755" i="2"/>
  <c r="M779" i="2"/>
  <c r="W779" i="2"/>
  <c r="M683" i="2"/>
  <c r="W683" i="2"/>
  <c r="M851" i="2"/>
  <c r="M732" i="2"/>
  <c r="W732" i="2"/>
  <c r="AA732" i="2"/>
  <c r="M828" i="2"/>
  <c r="M804" i="2"/>
  <c r="W804" i="2"/>
  <c r="AA804" i="2"/>
  <c r="M660" i="2"/>
  <c r="W660" i="2"/>
  <c r="AA660" i="2"/>
  <c r="M756" i="2"/>
  <c r="W756" i="2"/>
  <c r="M780" i="2"/>
  <c r="M684" i="2"/>
  <c r="M852" i="2"/>
  <c r="W852" i="2"/>
  <c r="AA852" i="2"/>
  <c r="M733" i="2"/>
  <c r="M829" i="2"/>
  <c r="M805" i="2"/>
  <c r="M661" i="2"/>
  <c r="W661" i="2"/>
  <c r="AA661" i="2"/>
  <c r="M757" i="2"/>
  <c r="M781" i="2"/>
  <c r="W781" i="2"/>
  <c r="M685" i="2"/>
  <c r="W685" i="2"/>
  <c r="M853" i="2"/>
  <c r="W853" i="2"/>
  <c r="M734" i="2"/>
  <c r="W734" i="2"/>
  <c r="AA734" i="2"/>
  <c r="M830" i="2"/>
  <c r="M806" i="2"/>
  <c r="W806" i="2"/>
  <c r="AA806" i="2"/>
  <c r="M662" i="2"/>
  <c r="W662" i="2"/>
  <c r="AA662" i="2"/>
  <c r="M758" i="2"/>
  <c r="M782" i="2"/>
  <c r="M686" i="2"/>
  <c r="W686" i="2"/>
  <c r="M854" i="2"/>
  <c r="M723" i="2"/>
  <c r="M819" i="2"/>
  <c r="W819" i="2"/>
  <c r="AA819" i="2"/>
  <c r="M795" i="2"/>
  <c r="W795" i="2"/>
  <c r="M651" i="2"/>
  <c r="W651" i="2"/>
  <c r="AA651" i="2"/>
  <c r="M747" i="2"/>
  <c r="W747" i="2"/>
  <c r="M771" i="2"/>
  <c r="W771" i="2"/>
  <c r="M675" i="2"/>
  <c r="W675" i="2"/>
  <c r="M843" i="2"/>
  <c r="M724" i="2"/>
  <c r="M820" i="2"/>
  <c r="M796" i="2"/>
  <c r="W796" i="2"/>
  <c r="AA796" i="2"/>
  <c r="M652" i="2"/>
  <c r="M748" i="2"/>
  <c r="W748" i="2"/>
  <c r="M772" i="2"/>
  <c r="M676" i="2"/>
  <c r="W676" i="2"/>
  <c r="M844" i="2"/>
  <c r="W844" i="2"/>
  <c r="AA844" i="2"/>
  <c r="M725" i="2"/>
  <c r="W725" i="2"/>
  <c r="AA725" i="2"/>
  <c r="M821" i="2"/>
  <c r="W821" i="2"/>
  <c r="M797" i="2"/>
  <c r="M653" i="2"/>
  <c r="M749" i="2"/>
  <c r="M773" i="2"/>
  <c r="W773" i="2"/>
  <c r="M677" i="2"/>
  <c r="M845" i="2"/>
  <c r="M726" i="2"/>
  <c r="W726" i="2"/>
  <c r="AA726" i="2"/>
  <c r="M822" i="2"/>
  <c r="M798" i="2"/>
  <c r="M654" i="2"/>
  <c r="M750" i="2"/>
  <c r="W750" i="2"/>
  <c r="M774" i="2"/>
  <c r="M678" i="2"/>
  <c r="M846" i="2"/>
  <c r="W846" i="2"/>
  <c r="AA846" i="2"/>
  <c r="M727" i="2"/>
  <c r="M823" i="2"/>
  <c r="W823" i="2"/>
  <c r="AA823" i="2"/>
  <c r="M799" i="2"/>
  <c r="M655" i="2"/>
  <c r="W655" i="2"/>
  <c r="AA655" i="2"/>
  <c r="M751" i="2"/>
  <c r="M775" i="2"/>
  <c r="M679" i="2"/>
  <c r="M847" i="2"/>
  <c r="M728" i="2"/>
  <c r="M824" i="2"/>
  <c r="M800" i="2"/>
  <c r="M656" i="2"/>
  <c r="W656" i="2"/>
  <c r="AA656" i="2"/>
  <c r="M752" i="2"/>
  <c r="M776" i="2"/>
  <c r="W776" i="2"/>
  <c r="M680" i="2"/>
  <c r="W680" i="2"/>
  <c r="M848" i="2"/>
  <c r="W848" i="2"/>
  <c r="AA848" i="2"/>
  <c r="M63" i="2"/>
  <c r="W63" i="2"/>
  <c r="M64" i="2"/>
  <c r="M65" i="2"/>
  <c r="M66" i="2"/>
  <c r="M67" i="2"/>
  <c r="M68" i="2"/>
  <c r="M69" i="2"/>
  <c r="W69" i="2"/>
  <c r="M70" i="2"/>
  <c r="W70" i="2"/>
  <c r="M71" i="2"/>
  <c r="W71" i="2"/>
  <c r="M72" i="2"/>
  <c r="M73" i="2"/>
  <c r="M74" i="2"/>
  <c r="W74" i="2"/>
  <c r="M57" i="2"/>
  <c r="M58" i="2"/>
  <c r="W58" i="2"/>
  <c r="M59" i="2"/>
  <c r="M60" i="2"/>
  <c r="M61" i="2"/>
  <c r="M62" i="2"/>
  <c r="M51" i="2"/>
  <c r="M52" i="2"/>
  <c r="M53" i="2"/>
  <c r="M54" i="2"/>
  <c r="W54" i="2"/>
  <c r="M55" i="2"/>
  <c r="W55" i="2"/>
  <c r="M56" i="2"/>
  <c r="M285" i="2"/>
  <c r="W285" i="2"/>
  <c r="M286" i="2"/>
  <c r="M287" i="2"/>
  <c r="W287" i="2"/>
  <c r="M288" i="2"/>
  <c r="W288" i="2"/>
  <c r="M289" i="2"/>
  <c r="W289" i="2"/>
  <c r="M290" i="2"/>
  <c r="W290" i="2"/>
  <c r="M273" i="2"/>
  <c r="W273" i="2"/>
  <c r="M274" i="2"/>
  <c r="M275" i="2"/>
  <c r="W275" i="2"/>
  <c r="M276" i="2"/>
  <c r="M277" i="2"/>
  <c r="M278" i="2"/>
  <c r="M267" i="2"/>
  <c r="W267" i="2"/>
  <c r="M268" i="2"/>
  <c r="M269" i="2"/>
  <c r="W269" i="2"/>
  <c r="M270" i="2"/>
  <c r="M271" i="2"/>
  <c r="W271" i="2"/>
  <c r="M272" i="2"/>
  <c r="W272" i="2"/>
  <c r="M495" i="2"/>
  <c r="M496" i="2"/>
  <c r="M497" i="2"/>
  <c r="W497" i="2"/>
  <c r="M498" i="2"/>
  <c r="W498" i="2"/>
  <c r="M499" i="2"/>
  <c r="W499" i="2"/>
  <c r="M500" i="2"/>
  <c r="W500" i="2"/>
  <c r="M501" i="2"/>
  <c r="W501" i="2"/>
  <c r="M502" i="2"/>
  <c r="W502" i="2"/>
  <c r="M503" i="2"/>
  <c r="W503" i="2"/>
  <c r="M504" i="2"/>
  <c r="W504" i="2"/>
  <c r="M505" i="2"/>
  <c r="M506" i="2"/>
  <c r="M489" i="2"/>
  <c r="W489" i="2"/>
  <c r="M490" i="2"/>
  <c r="M491" i="2"/>
  <c r="W491" i="2"/>
  <c r="M492" i="2"/>
  <c r="M493" i="2"/>
  <c r="M494" i="2"/>
  <c r="M483" i="2"/>
  <c r="M484" i="2"/>
  <c r="M485" i="2"/>
  <c r="W485" i="2"/>
  <c r="M486" i="2"/>
  <c r="W486" i="2"/>
  <c r="M487" i="2"/>
  <c r="M711" i="2"/>
  <c r="M712" i="2"/>
  <c r="M713" i="2"/>
  <c r="M714" i="2"/>
  <c r="M715" i="2"/>
  <c r="W715" i="2"/>
  <c r="M716" i="2"/>
  <c r="W716" i="2"/>
  <c r="M717" i="2"/>
  <c r="M718" i="2"/>
  <c r="M719" i="2"/>
  <c r="W719" i="2"/>
  <c r="M720" i="2"/>
  <c r="M721" i="2"/>
  <c r="M722" i="2"/>
  <c r="M705" i="2"/>
  <c r="M706" i="2"/>
  <c r="W706" i="2"/>
  <c r="M707" i="2"/>
  <c r="M708" i="2"/>
  <c r="M709" i="2"/>
  <c r="M710" i="2"/>
  <c r="M699" i="2"/>
  <c r="M700" i="2"/>
  <c r="W700" i="2"/>
  <c r="M701" i="2"/>
  <c r="M702" i="2"/>
  <c r="M703" i="2"/>
  <c r="M704" i="2"/>
  <c r="W704" i="2"/>
  <c r="M87" i="2"/>
  <c r="M723" i="4"/>
  <c r="X723" i="4"/>
  <c r="M651" i="4"/>
  <c r="M27" i="4"/>
  <c r="X27" i="4"/>
  <c r="M387" i="4"/>
  <c r="M459" i="4"/>
  <c r="M171" i="4"/>
  <c r="M795" i="4"/>
  <c r="M243" i="4"/>
  <c r="M316" i="4"/>
  <c r="X316" i="4"/>
  <c r="M724" i="4"/>
  <c r="M652" i="4"/>
  <c r="X652" i="4"/>
  <c r="M28" i="4"/>
  <c r="M388" i="4"/>
  <c r="M460" i="4"/>
  <c r="M172" i="4"/>
  <c r="X172" i="4"/>
  <c r="M796" i="4"/>
  <c r="M244" i="4"/>
  <c r="M317" i="4"/>
  <c r="M725" i="4"/>
  <c r="X725" i="4"/>
  <c r="M653" i="4"/>
  <c r="X653" i="4"/>
  <c r="M29" i="4"/>
  <c r="M389" i="4"/>
  <c r="X389" i="4"/>
  <c r="M461" i="4"/>
  <c r="X461" i="4"/>
  <c r="M173" i="4"/>
  <c r="M797" i="4"/>
  <c r="M245" i="4"/>
  <c r="X245" i="4"/>
  <c r="M318" i="4"/>
  <c r="M726" i="4"/>
  <c r="M654" i="4"/>
  <c r="M30" i="4"/>
  <c r="M390" i="4"/>
  <c r="X390" i="4"/>
  <c r="M462" i="4"/>
  <c r="M174" i="4"/>
  <c r="M798" i="4"/>
  <c r="X798" i="4"/>
  <c r="M246" i="4"/>
  <c r="X246" i="4"/>
  <c r="M319" i="4"/>
  <c r="X319" i="4"/>
  <c r="M727" i="4"/>
  <c r="M655" i="4"/>
  <c r="M31" i="4"/>
  <c r="X31" i="4"/>
  <c r="M391" i="4"/>
  <c r="M463" i="4"/>
  <c r="X463" i="4"/>
  <c r="M175" i="4"/>
  <c r="X175" i="4"/>
  <c r="M799" i="4"/>
  <c r="M247" i="4"/>
  <c r="M320" i="4"/>
  <c r="M728" i="4"/>
  <c r="X728" i="4"/>
  <c r="M656" i="4"/>
  <c r="M32" i="4"/>
  <c r="M392" i="4"/>
  <c r="M464" i="4"/>
  <c r="X464" i="4"/>
  <c r="M176" i="4"/>
  <c r="M800" i="4"/>
  <c r="M248" i="4"/>
  <c r="M339" i="4"/>
  <c r="M747" i="4"/>
  <c r="X747" i="4"/>
  <c r="M675" i="4"/>
  <c r="M51" i="4"/>
  <c r="M411" i="4"/>
  <c r="X411" i="4"/>
  <c r="M603" i="4"/>
  <c r="X603" i="4"/>
  <c r="M195" i="4"/>
  <c r="X195" i="4"/>
  <c r="M819" i="4"/>
  <c r="X819" i="4"/>
  <c r="M267" i="4"/>
  <c r="M340" i="4"/>
  <c r="M748" i="4"/>
  <c r="M676" i="4"/>
  <c r="M52" i="4"/>
  <c r="X52" i="4"/>
  <c r="AB52" i="4"/>
  <c r="M412" i="4"/>
  <c r="M604" i="4"/>
  <c r="X604" i="4"/>
  <c r="AB604" i="4"/>
  <c r="M196" i="4"/>
  <c r="M820" i="4"/>
  <c r="M268" i="4"/>
  <c r="M341" i="4"/>
  <c r="M749" i="4"/>
  <c r="M677" i="4"/>
  <c r="X677" i="4"/>
  <c r="AB677" i="4"/>
  <c r="M53" i="4"/>
  <c r="M413" i="4"/>
  <c r="X413" i="4"/>
  <c r="AB413" i="4"/>
  <c r="M605" i="4"/>
  <c r="M197" i="4"/>
  <c r="M821" i="4"/>
  <c r="M269" i="4"/>
  <c r="M342" i="4"/>
  <c r="M750" i="4"/>
  <c r="M678" i="4"/>
  <c r="M54" i="4"/>
  <c r="M414" i="4"/>
  <c r="M606" i="4"/>
  <c r="X606" i="4"/>
  <c r="AB606" i="4"/>
  <c r="M198" i="4"/>
  <c r="M822" i="4"/>
  <c r="X822" i="4"/>
  <c r="AB822" i="4"/>
  <c r="M270" i="4"/>
  <c r="M343" i="4"/>
  <c r="X343" i="4"/>
  <c r="AB343" i="4"/>
  <c r="M751" i="4"/>
  <c r="X751" i="4"/>
  <c r="AB751" i="4"/>
  <c r="M679" i="4"/>
  <c r="X679" i="4"/>
  <c r="AB679" i="4"/>
  <c r="M55" i="4"/>
  <c r="M415" i="4"/>
  <c r="M607" i="4"/>
  <c r="M199" i="4"/>
  <c r="X199" i="4"/>
  <c r="AB199" i="4"/>
  <c r="M823" i="4"/>
  <c r="M271" i="4"/>
  <c r="X271" i="4"/>
  <c r="AB271" i="4"/>
  <c r="M344" i="4"/>
  <c r="M752" i="4"/>
  <c r="X752" i="4"/>
  <c r="AB752" i="4"/>
  <c r="M680" i="4"/>
  <c r="M56" i="4"/>
  <c r="X56" i="4"/>
  <c r="AB56" i="4"/>
  <c r="M416" i="4"/>
  <c r="X416" i="4"/>
  <c r="AB416" i="4"/>
  <c r="M608" i="4"/>
  <c r="X608" i="4"/>
  <c r="AB608" i="4"/>
  <c r="M200" i="4"/>
  <c r="M824" i="4"/>
  <c r="M272" i="4"/>
  <c r="M291" i="4"/>
  <c r="X291" i="4"/>
  <c r="M699" i="4"/>
  <c r="M627" i="4"/>
  <c r="M3" i="4"/>
  <c r="X3" i="4"/>
  <c r="AB3" i="4"/>
  <c r="M363" i="4"/>
  <c r="X363" i="4"/>
  <c r="M435" i="4"/>
  <c r="M147" i="4"/>
  <c r="X147" i="4"/>
  <c r="M771" i="4"/>
  <c r="M219" i="4"/>
  <c r="X219" i="4"/>
  <c r="M292" i="4"/>
  <c r="M700" i="4"/>
  <c r="X700" i="4"/>
  <c r="AB700" i="4"/>
  <c r="M628" i="4"/>
  <c r="M4" i="4"/>
  <c r="X4" i="4"/>
  <c r="AB4" i="4"/>
  <c r="M364" i="4"/>
  <c r="M436" i="4"/>
  <c r="X436" i="4"/>
  <c r="AB436" i="4"/>
  <c r="M148" i="4"/>
  <c r="X148" i="4"/>
  <c r="AB148" i="4"/>
  <c r="M772" i="4"/>
  <c r="M220" i="4"/>
  <c r="M293" i="4"/>
  <c r="M701" i="4"/>
  <c r="M629" i="4"/>
  <c r="X629" i="4"/>
  <c r="AB629" i="4"/>
  <c r="M5" i="4"/>
  <c r="M365" i="4"/>
  <c r="M437" i="4"/>
  <c r="M149" i="4"/>
  <c r="X149" i="4"/>
  <c r="AB149" i="4"/>
  <c r="M773" i="4"/>
  <c r="M221" i="4"/>
  <c r="M294" i="4"/>
  <c r="M702" i="4"/>
  <c r="M630" i="4"/>
  <c r="M6" i="4"/>
  <c r="X6" i="4"/>
  <c r="AB6" i="4"/>
  <c r="M366" i="4"/>
  <c r="M438" i="4"/>
  <c r="X438" i="4"/>
  <c r="AB438" i="4"/>
  <c r="M150" i="4"/>
  <c r="M774" i="4"/>
  <c r="M222" i="4"/>
  <c r="M295" i="4"/>
  <c r="X295" i="4"/>
  <c r="AB295" i="4"/>
  <c r="M703" i="4"/>
  <c r="X703" i="4"/>
  <c r="AB703" i="4"/>
  <c r="M631" i="4"/>
  <c r="X631" i="4"/>
  <c r="AB631" i="4"/>
  <c r="M7" i="4"/>
  <c r="M367" i="4"/>
  <c r="X367" i="4"/>
  <c r="AB367" i="4"/>
  <c r="M439" i="4"/>
  <c r="X439" i="4"/>
  <c r="AB439" i="4"/>
  <c r="M151" i="4"/>
  <c r="X151" i="4"/>
  <c r="AB151" i="4"/>
  <c r="M775" i="4"/>
  <c r="X775" i="4"/>
  <c r="AB775" i="4"/>
  <c r="M223" i="4"/>
  <c r="M296" i="4"/>
  <c r="M704" i="4"/>
  <c r="X704" i="4"/>
  <c r="AB704" i="4"/>
  <c r="M632" i="4"/>
  <c r="X632" i="4"/>
  <c r="AB632" i="4"/>
  <c r="M8" i="4"/>
  <c r="M368" i="4"/>
  <c r="M440" i="4"/>
  <c r="M152" i="4"/>
  <c r="M776" i="4"/>
  <c r="M224" i="4"/>
  <c r="M345" i="4"/>
  <c r="X345" i="4"/>
  <c r="M753" i="4"/>
  <c r="X753" i="4"/>
  <c r="M681" i="4"/>
  <c r="M57" i="4"/>
  <c r="M417" i="4"/>
  <c r="X417" i="4"/>
  <c r="M609" i="4"/>
  <c r="X609" i="4"/>
  <c r="M201" i="4"/>
  <c r="M825" i="4"/>
  <c r="M273" i="4"/>
  <c r="X273" i="4"/>
  <c r="M346" i="4"/>
  <c r="X346" i="4"/>
  <c r="AB346" i="4"/>
  <c r="M754" i="4"/>
  <c r="M682" i="4"/>
  <c r="M58" i="4"/>
  <c r="M418" i="4"/>
  <c r="M610" i="4"/>
  <c r="M202" i="4"/>
  <c r="M826" i="4"/>
  <c r="X826" i="4"/>
  <c r="AB826" i="4"/>
  <c r="M274" i="4"/>
  <c r="M347" i="4"/>
  <c r="M755" i="4"/>
  <c r="X755" i="4"/>
  <c r="AB755" i="4"/>
  <c r="M683" i="4"/>
  <c r="X683" i="4"/>
  <c r="AB683" i="4"/>
  <c r="M59" i="4"/>
  <c r="M419" i="4"/>
  <c r="M611" i="4"/>
  <c r="M203" i="4"/>
  <c r="M827" i="4"/>
  <c r="M275" i="4"/>
  <c r="X275" i="4"/>
  <c r="M348" i="4"/>
  <c r="X348" i="4"/>
  <c r="AB348" i="4"/>
  <c r="M756" i="4"/>
  <c r="M684" i="4"/>
  <c r="M60" i="4"/>
  <c r="M420" i="4"/>
  <c r="X420" i="4"/>
  <c r="AB420" i="4"/>
  <c r="M612" i="4"/>
  <c r="X612" i="4"/>
  <c r="AB612" i="4"/>
  <c r="M204" i="4"/>
  <c r="X204" i="4"/>
  <c r="AB204" i="4"/>
  <c r="M828" i="4"/>
  <c r="M276" i="4"/>
  <c r="M349" i="4"/>
  <c r="M757" i="4"/>
  <c r="M685" i="4"/>
  <c r="X685" i="4"/>
  <c r="AB685" i="4"/>
  <c r="M61" i="4"/>
  <c r="M421" i="4"/>
  <c r="M613" i="4"/>
  <c r="M205" i="4"/>
  <c r="X205" i="4"/>
  <c r="AB205" i="4"/>
  <c r="M829" i="4"/>
  <c r="M277" i="4"/>
  <c r="X277" i="4"/>
  <c r="AB277" i="4"/>
  <c r="M350" i="4"/>
  <c r="M758" i="4"/>
  <c r="X758" i="4"/>
  <c r="AB758" i="4"/>
  <c r="M686" i="4"/>
  <c r="M62" i="4"/>
  <c r="M422" i="4"/>
  <c r="M614" i="4"/>
  <c r="X614" i="4"/>
  <c r="AB614" i="4"/>
  <c r="M206" i="4"/>
  <c r="M830" i="4"/>
  <c r="M278" i="4"/>
  <c r="M297" i="4"/>
  <c r="M705" i="4"/>
  <c r="M633" i="4"/>
  <c r="M9" i="4"/>
  <c r="M369" i="4"/>
  <c r="X369" i="4"/>
  <c r="M441" i="4"/>
  <c r="M153" i="4"/>
  <c r="M777" i="4"/>
  <c r="M225" i="4"/>
  <c r="M298" i="4"/>
  <c r="M706" i="4"/>
  <c r="M634" i="4"/>
  <c r="M10" i="4"/>
  <c r="M370" i="4"/>
  <c r="M442" i="4"/>
  <c r="M154" i="4"/>
  <c r="M778" i="4"/>
  <c r="M226" i="4"/>
  <c r="M299" i="4"/>
  <c r="X299" i="4"/>
  <c r="AB299" i="4"/>
  <c r="M707" i="4"/>
  <c r="X707" i="4"/>
  <c r="AB707" i="4"/>
  <c r="M635" i="4"/>
  <c r="M11" i="4"/>
  <c r="X11" i="4"/>
  <c r="AB11" i="4"/>
  <c r="M371" i="4"/>
  <c r="M443" i="4"/>
  <c r="M155" i="4"/>
  <c r="X155" i="4"/>
  <c r="AB155" i="4"/>
  <c r="M779" i="4"/>
  <c r="M227" i="4"/>
  <c r="X227" i="4"/>
  <c r="M300" i="4"/>
  <c r="M708" i="4"/>
  <c r="M636" i="4"/>
  <c r="M12" i="4"/>
  <c r="M372" i="4"/>
  <c r="X372" i="4"/>
  <c r="AB372" i="4"/>
  <c r="M444" i="4"/>
  <c r="M156" i="4"/>
  <c r="M780" i="4"/>
  <c r="M228" i="4"/>
  <c r="X228" i="4"/>
  <c r="AB228" i="4"/>
  <c r="M301" i="4"/>
  <c r="M709" i="4"/>
  <c r="X709" i="4"/>
  <c r="AB709" i="4"/>
  <c r="M637" i="4"/>
  <c r="X637" i="4"/>
  <c r="AB637" i="4"/>
  <c r="M13" i="4"/>
  <c r="M373" i="4"/>
  <c r="M445" i="4"/>
  <c r="M157" i="4"/>
  <c r="M781" i="4"/>
  <c r="M229" i="4"/>
  <c r="M302" i="4"/>
  <c r="M710" i="4"/>
  <c r="M638" i="4"/>
  <c r="M14" i="4"/>
  <c r="M374" i="4"/>
  <c r="M446" i="4"/>
  <c r="M158" i="4"/>
  <c r="M782" i="4"/>
  <c r="M230" i="4"/>
  <c r="M327" i="4"/>
  <c r="M735" i="4"/>
  <c r="M663" i="4"/>
  <c r="M39" i="4"/>
  <c r="M399" i="4"/>
  <c r="M471" i="4"/>
  <c r="M183" i="4"/>
  <c r="M807" i="4"/>
  <c r="M255" i="4"/>
  <c r="X255" i="4"/>
  <c r="M328" i="4"/>
  <c r="M736" i="4"/>
  <c r="M664" i="4"/>
  <c r="M40" i="4"/>
  <c r="X40" i="4"/>
  <c r="M400" i="4"/>
  <c r="M472" i="4"/>
  <c r="M184" i="4"/>
  <c r="M808" i="4"/>
  <c r="M256" i="4"/>
  <c r="M329" i="4"/>
  <c r="M737" i="4"/>
  <c r="M665" i="4"/>
  <c r="M41" i="4"/>
  <c r="M401" i="4"/>
  <c r="M473" i="4"/>
  <c r="M185" i="4"/>
  <c r="X185" i="4"/>
  <c r="M809" i="4"/>
  <c r="X809" i="4"/>
  <c r="M257" i="4"/>
  <c r="M330" i="4"/>
  <c r="M738" i="4"/>
  <c r="X738" i="4"/>
  <c r="M666" i="4"/>
  <c r="M42" i="4"/>
  <c r="M402" i="4"/>
  <c r="M474" i="4"/>
  <c r="M186" i="4"/>
  <c r="M810" i="4"/>
  <c r="M258" i="4"/>
  <c r="M331" i="4"/>
  <c r="M739" i="4"/>
  <c r="X739" i="4"/>
  <c r="M667" i="4"/>
  <c r="M43" i="4"/>
  <c r="X43" i="4"/>
  <c r="M403" i="4"/>
  <c r="X403" i="4"/>
  <c r="M475" i="4"/>
  <c r="M187" i="4"/>
  <c r="M811" i="4"/>
  <c r="X811" i="4"/>
  <c r="M259" i="4"/>
  <c r="X259" i="4"/>
  <c r="M332" i="4"/>
  <c r="M740" i="4"/>
  <c r="M668" i="4"/>
  <c r="M44" i="4"/>
  <c r="M404" i="4"/>
  <c r="M476" i="4"/>
  <c r="M188" i="4"/>
  <c r="M812" i="4"/>
  <c r="M260" i="4"/>
  <c r="X260" i="4"/>
  <c r="M351" i="4"/>
  <c r="M759" i="4"/>
  <c r="M687" i="4"/>
  <c r="X687" i="4"/>
  <c r="M63" i="4"/>
  <c r="X63" i="4"/>
  <c r="AB63" i="4"/>
  <c r="M423" i="4"/>
  <c r="X423" i="4"/>
  <c r="M615" i="4"/>
  <c r="M207" i="4"/>
  <c r="X207" i="4"/>
  <c r="M831" i="4"/>
  <c r="M279" i="4"/>
  <c r="M352" i="4"/>
  <c r="M760" i="4"/>
  <c r="M688" i="4"/>
  <c r="M64" i="4"/>
  <c r="M424" i="4"/>
  <c r="M616" i="4"/>
  <c r="M208" i="4"/>
  <c r="M832" i="4"/>
  <c r="M280" i="4"/>
  <c r="M353" i="4"/>
  <c r="M761" i="4"/>
  <c r="M689" i="4"/>
  <c r="M65" i="4"/>
  <c r="M425" i="4"/>
  <c r="X425" i="4"/>
  <c r="AB425" i="4"/>
  <c r="M617" i="4"/>
  <c r="M209" i="4"/>
  <c r="X209" i="4"/>
  <c r="AB209" i="4"/>
  <c r="M833" i="4"/>
  <c r="M281" i="4"/>
  <c r="X281" i="4"/>
  <c r="M354" i="4"/>
  <c r="M762" i="4"/>
  <c r="M690" i="4"/>
  <c r="M66" i="4"/>
  <c r="M426" i="4"/>
  <c r="M618" i="4"/>
  <c r="X618" i="4"/>
  <c r="AB618" i="4"/>
  <c r="M210" i="4"/>
  <c r="M834" i="4"/>
  <c r="M282" i="4"/>
  <c r="M355" i="4"/>
  <c r="M763" i="4"/>
  <c r="X763" i="4"/>
  <c r="AB763" i="4"/>
  <c r="M691" i="4"/>
  <c r="X691" i="4"/>
  <c r="AB691" i="4"/>
  <c r="M67" i="4"/>
  <c r="X67" i="4"/>
  <c r="AB67" i="4"/>
  <c r="M427" i="4"/>
  <c r="X427" i="4"/>
  <c r="AB427" i="4"/>
  <c r="M619" i="4"/>
  <c r="M211" i="4"/>
  <c r="M835" i="4"/>
  <c r="X835" i="4"/>
  <c r="AB835" i="4"/>
  <c r="M283" i="4"/>
  <c r="M356" i="4"/>
  <c r="M764" i="4"/>
  <c r="M692" i="4"/>
  <c r="M68" i="4"/>
  <c r="M428" i="4"/>
  <c r="M620" i="4"/>
  <c r="X620" i="4"/>
  <c r="AB620" i="4"/>
  <c r="M212" i="4"/>
  <c r="X212" i="4"/>
  <c r="AB212" i="4"/>
  <c r="M836" i="4"/>
  <c r="M284" i="4"/>
  <c r="M303" i="4"/>
  <c r="X303" i="4"/>
  <c r="M711" i="4"/>
  <c r="X711" i="4"/>
  <c r="M639" i="4"/>
  <c r="M15" i="4"/>
  <c r="X15" i="4"/>
  <c r="AB15" i="4"/>
  <c r="M375" i="4"/>
  <c r="X375" i="4"/>
  <c r="M447" i="4"/>
  <c r="X447" i="4"/>
  <c r="M159" i="4"/>
  <c r="M783" i="4"/>
  <c r="M231" i="4"/>
  <c r="M304" i="4"/>
  <c r="X304" i="4"/>
  <c r="AB304" i="4"/>
  <c r="M712" i="4"/>
  <c r="M640" i="4"/>
  <c r="M16" i="4"/>
  <c r="M376" i="4"/>
  <c r="M448" i="4"/>
  <c r="M160" i="4"/>
  <c r="M784" i="4"/>
  <c r="M232" i="4"/>
  <c r="M305" i="4"/>
  <c r="M713" i="4"/>
  <c r="M641" i="4"/>
  <c r="M17" i="4"/>
  <c r="M377" i="4"/>
  <c r="M449" i="4"/>
  <c r="X449" i="4"/>
  <c r="AB449" i="4"/>
  <c r="M161" i="4"/>
  <c r="M785" i="4"/>
  <c r="M233" i="4"/>
  <c r="M306" i="4"/>
  <c r="M714" i="4"/>
  <c r="M642" i="4"/>
  <c r="M18" i="4"/>
  <c r="M378" i="4"/>
  <c r="M450" i="4"/>
  <c r="M162" i="4"/>
  <c r="M786" i="4"/>
  <c r="M234" i="4"/>
  <c r="M307" i="4"/>
  <c r="M715" i="4"/>
  <c r="M643" i="4"/>
  <c r="M19" i="4"/>
  <c r="X19" i="4"/>
  <c r="AB19" i="4"/>
  <c r="M379" i="4"/>
  <c r="M451" i="4"/>
  <c r="M163" i="4"/>
  <c r="M787" i="4"/>
  <c r="X787" i="4"/>
  <c r="AB787" i="4"/>
  <c r="M235" i="4"/>
  <c r="M308" i="4"/>
  <c r="M716" i="4"/>
  <c r="X716" i="4"/>
  <c r="AB716" i="4"/>
  <c r="M644" i="4"/>
  <c r="M20" i="4"/>
  <c r="M380" i="4"/>
  <c r="X380" i="4"/>
  <c r="AB380" i="4"/>
  <c r="M452" i="4"/>
  <c r="M164" i="4"/>
  <c r="M788" i="4"/>
  <c r="M236" i="4"/>
  <c r="X236" i="4"/>
  <c r="AB236" i="4"/>
  <c r="M333" i="4"/>
  <c r="X333" i="4"/>
  <c r="M741" i="4"/>
  <c r="M669" i="4"/>
  <c r="M45" i="4"/>
  <c r="M405" i="4"/>
  <c r="X405" i="4"/>
  <c r="M477" i="4"/>
  <c r="M189" i="4"/>
  <c r="X189" i="4"/>
  <c r="M813" i="4"/>
  <c r="M261" i="4"/>
  <c r="M334" i="4"/>
  <c r="M742" i="4"/>
  <c r="M670" i="4"/>
  <c r="M46" i="4"/>
  <c r="M406" i="4"/>
  <c r="M478" i="4"/>
  <c r="M190" i="4"/>
  <c r="X190" i="4"/>
  <c r="M814" i="4"/>
  <c r="M262" i="4"/>
  <c r="M335" i="4"/>
  <c r="M743" i="4"/>
  <c r="M671" i="4"/>
  <c r="X671" i="4"/>
  <c r="M47" i="4"/>
  <c r="X47" i="4"/>
  <c r="M407" i="4"/>
  <c r="X407" i="4"/>
  <c r="M479" i="4"/>
  <c r="M191" i="4"/>
  <c r="M815" i="4"/>
  <c r="X815" i="4"/>
  <c r="M263" i="4"/>
  <c r="M336" i="4"/>
  <c r="M744" i="4"/>
  <c r="M672" i="4"/>
  <c r="X672" i="4"/>
  <c r="M48" i="4"/>
  <c r="M408" i="4"/>
  <c r="M480" i="4"/>
  <c r="M192" i="4"/>
  <c r="M816" i="4"/>
  <c r="M264" i="4"/>
  <c r="M337" i="4"/>
  <c r="M745" i="4"/>
  <c r="X745" i="4"/>
  <c r="M673" i="4"/>
  <c r="M49" i="4"/>
  <c r="M409" i="4"/>
  <c r="M481" i="4"/>
  <c r="X481" i="4"/>
  <c r="M193" i="4"/>
  <c r="X193" i="4"/>
  <c r="M817" i="4"/>
  <c r="M265" i="4"/>
  <c r="M338" i="4"/>
  <c r="M746" i="4"/>
  <c r="M674" i="4"/>
  <c r="M50" i="4"/>
  <c r="M410" i="4"/>
  <c r="M482" i="4"/>
  <c r="M194" i="4"/>
  <c r="M818" i="4"/>
  <c r="M266" i="4"/>
  <c r="M357" i="4"/>
  <c r="M765" i="4"/>
  <c r="X765" i="4"/>
  <c r="M693" i="4"/>
  <c r="M69" i="4"/>
  <c r="M429" i="4"/>
  <c r="X429" i="4"/>
  <c r="M621" i="4"/>
  <c r="M213" i="4"/>
  <c r="M837" i="4"/>
  <c r="M285" i="4"/>
  <c r="M358" i="4"/>
  <c r="M766" i="4"/>
  <c r="M694" i="4"/>
  <c r="X694" i="4"/>
  <c r="AB694" i="4"/>
  <c r="M70" i="4"/>
  <c r="M430" i="4"/>
  <c r="M622" i="4"/>
  <c r="X622" i="4"/>
  <c r="AB622" i="4"/>
  <c r="M214" i="4"/>
  <c r="M838" i="4"/>
  <c r="M286" i="4"/>
  <c r="M359" i="4"/>
  <c r="M767" i="4"/>
  <c r="M695" i="4"/>
  <c r="M71" i="4"/>
  <c r="X71" i="4"/>
  <c r="M431" i="4"/>
  <c r="M623" i="4"/>
  <c r="M215" i="4"/>
  <c r="M839" i="4"/>
  <c r="X839" i="4"/>
  <c r="AB839" i="4"/>
  <c r="M287" i="4"/>
  <c r="X287" i="4"/>
  <c r="AB287" i="4"/>
  <c r="M360" i="4"/>
  <c r="M768" i="4"/>
  <c r="M696" i="4"/>
  <c r="M72" i="4"/>
  <c r="M432" i="4"/>
  <c r="X432" i="4"/>
  <c r="AB432" i="4"/>
  <c r="M624" i="4"/>
  <c r="M216" i="4"/>
  <c r="M840" i="4"/>
  <c r="M288" i="4"/>
  <c r="X288" i="4"/>
  <c r="AB288" i="4"/>
  <c r="M361" i="4"/>
  <c r="X361" i="4"/>
  <c r="M769" i="4"/>
  <c r="M697" i="4"/>
  <c r="M73" i="4"/>
  <c r="X73" i="4"/>
  <c r="AB73" i="4"/>
  <c r="M433" i="4"/>
  <c r="M625" i="4"/>
  <c r="M217" i="4"/>
  <c r="M841" i="4"/>
  <c r="M289" i="4"/>
  <c r="X289" i="4"/>
  <c r="M362" i="4"/>
  <c r="M770" i="4"/>
  <c r="M698" i="4"/>
  <c r="X698" i="4"/>
  <c r="AB698" i="4"/>
  <c r="M74" i="4"/>
  <c r="M434" i="4"/>
  <c r="M626" i="4"/>
  <c r="X626" i="4"/>
  <c r="AB626" i="4"/>
  <c r="M218" i="4"/>
  <c r="M842" i="4"/>
  <c r="M290" i="4"/>
  <c r="M309" i="4"/>
  <c r="M717" i="4"/>
  <c r="M645" i="4"/>
  <c r="M21" i="4"/>
  <c r="X21" i="4"/>
  <c r="AB21" i="4"/>
  <c r="M381" i="4"/>
  <c r="M453" i="4"/>
  <c r="M165" i="4"/>
  <c r="M789" i="4"/>
  <c r="M237" i="4"/>
  <c r="M310" i="4"/>
  <c r="M718" i="4"/>
  <c r="M646" i="4"/>
  <c r="X646" i="4"/>
  <c r="AB646" i="4"/>
  <c r="M22" i="4"/>
  <c r="M382" i="4"/>
  <c r="M454" i="4"/>
  <c r="M166" i="4"/>
  <c r="X166" i="4"/>
  <c r="AB166" i="4"/>
  <c r="M790" i="4"/>
  <c r="M238" i="4"/>
  <c r="M311" i="4"/>
  <c r="X311" i="4"/>
  <c r="AB311" i="4"/>
  <c r="M719" i="4"/>
  <c r="M647" i="4"/>
  <c r="X647" i="4"/>
  <c r="AB647" i="4"/>
  <c r="M23" i="4"/>
  <c r="M383" i="4"/>
  <c r="X383" i="4"/>
  <c r="AB383" i="4"/>
  <c r="M455" i="4"/>
  <c r="X455" i="4"/>
  <c r="AB455" i="4"/>
  <c r="M167" i="4"/>
  <c r="M791" i="4"/>
  <c r="X791" i="4"/>
  <c r="M239" i="4"/>
  <c r="X239" i="4"/>
  <c r="AB239" i="4"/>
  <c r="M312" i="4"/>
  <c r="M720" i="4"/>
  <c r="M648" i="4"/>
  <c r="M24" i="4"/>
  <c r="M384" i="4"/>
  <c r="X384" i="4"/>
  <c r="AB384" i="4"/>
  <c r="M456" i="4"/>
  <c r="M168" i="4"/>
  <c r="M792" i="4"/>
  <c r="X792" i="4"/>
  <c r="AB792" i="4"/>
  <c r="M240" i="4"/>
  <c r="M313" i="4"/>
  <c r="M721" i="4"/>
  <c r="X721" i="4"/>
  <c r="AB721" i="4"/>
  <c r="M649" i="4"/>
  <c r="M25" i="4"/>
  <c r="M385" i="4"/>
  <c r="M457" i="4"/>
  <c r="M169" i="4"/>
  <c r="X169" i="4"/>
  <c r="AB169" i="4"/>
  <c r="M793" i="4"/>
  <c r="M241" i="4"/>
  <c r="M314" i="4"/>
  <c r="M722" i="4"/>
  <c r="M650" i="4"/>
  <c r="M26" i="4"/>
  <c r="M386" i="4"/>
  <c r="M458" i="4"/>
  <c r="M170" i="4"/>
  <c r="M794" i="4"/>
  <c r="X794" i="4"/>
  <c r="AB794" i="4"/>
  <c r="M242" i="4"/>
  <c r="M531" i="4"/>
  <c r="X531" i="4"/>
  <c r="M579" i="4"/>
  <c r="M567" i="4"/>
  <c r="M483" i="4"/>
  <c r="X483" i="4"/>
  <c r="M543" i="4"/>
  <c r="X543" i="4"/>
  <c r="M555" i="4"/>
  <c r="M507" i="4"/>
  <c r="M591" i="4"/>
  <c r="M519" i="4"/>
  <c r="M532" i="4"/>
  <c r="M580" i="4"/>
  <c r="M568" i="4"/>
  <c r="M484" i="4"/>
  <c r="M544" i="4"/>
  <c r="M556" i="4"/>
  <c r="X556" i="4"/>
  <c r="M508" i="4"/>
  <c r="X508" i="4"/>
  <c r="M592" i="4"/>
  <c r="M520" i="4"/>
  <c r="M533" i="4"/>
  <c r="M581" i="4"/>
  <c r="X581" i="4"/>
  <c r="M569" i="4"/>
  <c r="X569" i="4"/>
  <c r="M485" i="4"/>
  <c r="M545" i="4"/>
  <c r="X545" i="4"/>
  <c r="M557" i="4"/>
  <c r="M509" i="4"/>
  <c r="X509" i="4"/>
  <c r="M593" i="4"/>
  <c r="M521" i="4"/>
  <c r="X521" i="4"/>
  <c r="M534" i="4"/>
  <c r="M582" i="4"/>
  <c r="M570" i="4"/>
  <c r="M486" i="4"/>
  <c r="X486" i="4"/>
  <c r="M546" i="4"/>
  <c r="M558" i="4"/>
  <c r="M510" i="4"/>
  <c r="M594" i="4"/>
  <c r="M522" i="4"/>
  <c r="M535" i="4"/>
  <c r="X535" i="4"/>
  <c r="M583" i="4"/>
  <c r="X583" i="4"/>
  <c r="M571" i="4"/>
  <c r="M487" i="4"/>
  <c r="M547" i="4"/>
  <c r="X547" i="4"/>
  <c r="M559" i="4"/>
  <c r="M511" i="4"/>
  <c r="M595" i="4"/>
  <c r="X595" i="4"/>
  <c r="M523" i="4"/>
  <c r="M536" i="4"/>
  <c r="M584" i="4"/>
  <c r="M572" i="4"/>
  <c r="M488" i="4"/>
  <c r="M548" i="4"/>
  <c r="M560" i="4"/>
  <c r="M512" i="4"/>
  <c r="M596" i="4"/>
  <c r="M524" i="4"/>
  <c r="M537" i="4"/>
  <c r="X537" i="4"/>
  <c r="M585" i="4"/>
  <c r="X585" i="4"/>
  <c r="M573" i="4"/>
  <c r="M489" i="4"/>
  <c r="X489" i="4"/>
  <c r="M549" i="4"/>
  <c r="X549" i="4"/>
  <c r="M561" i="4"/>
  <c r="X561" i="4"/>
  <c r="M513" i="4"/>
  <c r="X513" i="4"/>
  <c r="M597" i="4"/>
  <c r="X597" i="4"/>
  <c r="M525" i="4"/>
  <c r="X525" i="4"/>
  <c r="M538" i="4"/>
  <c r="M586" i="4"/>
  <c r="X586" i="4"/>
  <c r="M574" i="4"/>
  <c r="M490" i="4"/>
  <c r="M550" i="4"/>
  <c r="M562" i="4"/>
  <c r="M514" i="4"/>
  <c r="M598" i="4"/>
  <c r="M526" i="4"/>
  <c r="X526" i="4"/>
  <c r="M539" i="4"/>
  <c r="M587" i="4"/>
  <c r="M575" i="4"/>
  <c r="M491" i="4"/>
  <c r="X491" i="4"/>
  <c r="M551" i="4"/>
  <c r="M563" i="4"/>
  <c r="X563" i="4"/>
  <c r="M515" i="4"/>
  <c r="M599" i="4"/>
  <c r="X599" i="4"/>
  <c r="M527" i="4"/>
  <c r="X527" i="4"/>
  <c r="M540" i="4"/>
  <c r="M588" i="4"/>
  <c r="M576" i="4"/>
  <c r="X576" i="4"/>
  <c r="M492" i="4"/>
  <c r="M552" i="4"/>
  <c r="M564" i="4"/>
  <c r="M516" i="4"/>
  <c r="M600" i="4"/>
  <c r="M528" i="4"/>
  <c r="X528" i="4"/>
  <c r="M541" i="4"/>
  <c r="M589" i="4"/>
  <c r="X589" i="4"/>
  <c r="M577" i="4"/>
  <c r="M493" i="4"/>
  <c r="M553" i="4"/>
  <c r="X553" i="4"/>
  <c r="M565" i="4"/>
  <c r="X565" i="4"/>
  <c r="M517" i="4"/>
  <c r="X517" i="4"/>
  <c r="M601" i="4"/>
  <c r="M529" i="4"/>
  <c r="X529" i="4"/>
  <c r="M542" i="4"/>
  <c r="X542" i="4"/>
  <c r="M590" i="4"/>
  <c r="M578" i="4"/>
  <c r="M494" i="4"/>
  <c r="M554" i="4"/>
  <c r="M566" i="4"/>
  <c r="M518" i="4"/>
  <c r="M602" i="4"/>
  <c r="M530" i="4"/>
  <c r="M315" i="4"/>
  <c r="X494" i="4"/>
  <c r="X167" i="4"/>
  <c r="AB167" i="4"/>
  <c r="X611" i="4"/>
  <c r="AB611" i="4"/>
  <c r="AB275" i="4"/>
  <c r="X641" i="4"/>
  <c r="AB641" i="4"/>
  <c r="X373" i="4"/>
  <c r="AB373" i="4"/>
  <c r="W311" i="2"/>
  <c r="AA311" i="2"/>
  <c r="W346" i="2"/>
  <c r="W109" i="2"/>
  <c r="W555" i="2"/>
  <c r="W394" i="2"/>
  <c r="AA394" i="2"/>
  <c r="W37" i="2"/>
  <c r="W413" i="2"/>
  <c r="AA413" i="2"/>
  <c r="W583" i="2"/>
  <c r="AA583" i="2"/>
  <c r="W202" i="2"/>
  <c r="AA202" i="2"/>
  <c r="W579" i="2"/>
  <c r="AA579" i="2"/>
  <c r="W537" i="2"/>
  <c r="W564" i="2"/>
  <c r="W344" i="2"/>
  <c r="W859" i="2"/>
  <c r="W845" i="2"/>
  <c r="AA845" i="2"/>
  <c r="W625" i="2"/>
  <c r="AA625" i="2"/>
  <c r="W431" i="2"/>
  <c r="AA431" i="2"/>
  <c r="W391" i="2"/>
  <c r="AA391" i="2"/>
  <c r="W131" i="2"/>
  <c r="W763" i="2"/>
  <c r="W733" i="2"/>
  <c r="AA733" i="2"/>
  <c r="W705" i="2"/>
  <c r="W703" i="2"/>
  <c r="AA11" i="2"/>
  <c r="W437" i="2"/>
  <c r="AA437" i="2"/>
  <c r="W57" i="2"/>
  <c r="W531" i="2"/>
  <c r="W24" i="2"/>
  <c r="AA24" i="2"/>
  <c r="AA165" i="2"/>
  <c r="W367" i="2"/>
  <c r="AA367" i="2"/>
  <c r="W141" i="2"/>
  <c r="W565" i="2"/>
  <c r="W251" i="2"/>
  <c r="W862" i="2"/>
  <c r="AA862" i="2"/>
  <c r="W642" i="2"/>
  <c r="W850" i="2"/>
  <c r="AA850" i="2"/>
  <c r="W630" i="2"/>
  <c r="AA630" i="2"/>
  <c r="W416" i="2"/>
  <c r="AA416" i="2"/>
  <c r="W412" i="2"/>
  <c r="AA412" i="2"/>
  <c r="W398" i="2"/>
  <c r="AA398" i="2"/>
  <c r="W362" i="2"/>
  <c r="W772" i="2"/>
  <c r="W266" i="2"/>
  <c r="W42" i="2"/>
  <c r="W30" i="2"/>
  <c r="W230" i="2"/>
  <c r="AA230" i="2"/>
  <c r="W438" i="2"/>
  <c r="AA438" i="2"/>
  <c r="W81" i="2"/>
  <c r="W293" i="2"/>
  <c r="AA293" i="2"/>
  <c r="AC291" i="2"/>
  <c r="W505" i="2"/>
  <c r="W465" i="2"/>
  <c r="W677" i="2"/>
  <c r="W25" i="2"/>
  <c r="AA25" i="2"/>
  <c r="W15" i="2"/>
  <c r="W653" i="2"/>
  <c r="AA653" i="2"/>
  <c r="X280" i="4"/>
  <c r="AB280" i="4"/>
  <c r="X152" i="4"/>
  <c r="AB152" i="4"/>
  <c r="AB289" i="4"/>
  <c r="X831" i="4"/>
  <c r="X344" i="4"/>
  <c r="AB344" i="4"/>
  <c r="X198" i="4"/>
  <c r="AB198" i="4"/>
  <c r="X437" i="4"/>
  <c r="AB437" i="4"/>
  <c r="X816" i="4"/>
  <c r="X453" i="4"/>
  <c r="X825" i="4"/>
  <c r="AB825" i="4"/>
  <c r="X645" i="4"/>
  <c r="X248" i="4"/>
  <c r="X823" i="4"/>
  <c r="AB823" i="4"/>
  <c r="X482" i="4"/>
  <c r="X636" i="4"/>
  <c r="AB636" i="4"/>
  <c r="X699" i="4"/>
  <c r="AB699" i="4"/>
  <c r="X736" i="4"/>
  <c r="W830" i="2"/>
  <c r="AA830" i="2"/>
  <c r="W294" i="2"/>
  <c r="AA294" i="2"/>
  <c r="W154" i="2"/>
  <c r="AA154" i="2"/>
  <c r="W730" i="2"/>
  <c r="AA730" i="2"/>
  <c r="W480" i="2"/>
  <c r="W441" i="2"/>
  <c r="AA441" i="2"/>
  <c r="W66" i="2"/>
  <c r="W228" i="2"/>
  <c r="AA228" i="2"/>
  <c r="W56" i="2"/>
  <c r="W816" i="2"/>
  <c r="AA816" i="2"/>
  <c r="W459" i="2"/>
  <c r="W318" i="2"/>
  <c r="W496" i="2"/>
  <c r="W9" i="2"/>
  <c r="AA223" i="2"/>
  <c r="AA370" i="2"/>
  <c r="W60" i="2"/>
  <c r="AA795" i="2"/>
  <c r="W601" i="2"/>
  <c r="AA601" i="2"/>
  <c r="AA22" i="2"/>
  <c r="W711" i="2"/>
  <c r="W51" i="2"/>
  <c r="W629" i="2"/>
  <c r="AA629" i="2"/>
  <c r="W111" i="2"/>
  <c r="W408" i="2"/>
  <c r="AA408" i="2"/>
  <c r="W684" i="2"/>
  <c r="W791" i="2"/>
  <c r="W180" i="2"/>
  <c r="AA180" i="2"/>
  <c r="W358" i="2"/>
  <c r="W89" i="2"/>
  <c r="W76" i="2"/>
  <c r="AA76" i="2"/>
  <c r="W707" i="2"/>
  <c r="W493" i="2"/>
  <c r="W490" i="2"/>
  <c r="W64" i="2"/>
  <c r="W590" i="2"/>
  <c r="AA590" i="2"/>
  <c r="W481" i="2"/>
  <c r="W122" i="2"/>
  <c r="W189" i="2"/>
  <c r="AA189" i="2"/>
  <c r="W361" i="2"/>
  <c r="W578" i="2"/>
  <c r="W59" i="2"/>
  <c r="W587" i="2"/>
  <c r="AA587" i="2"/>
  <c r="W527" i="2"/>
  <c r="AA527" i="2"/>
  <c r="AA157" i="2"/>
  <c r="W633" i="2"/>
  <c r="AA633" i="2"/>
  <c r="W507" i="2"/>
  <c r="AA507" i="2"/>
  <c r="W688" i="2"/>
  <c r="W277" i="2"/>
  <c r="W196" i="2"/>
  <c r="AA196" i="2"/>
  <c r="W246" i="2"/>
  <c r="AA609" i="2"/>
  <c r="W134" i="2"/>
  <c r="W547" i="2"/>
  <c r="W470" i="2"/>
  <c r="W455" i="2"/>
  <c r="AA455" i="2"/>
  <c r="W650" i="2"/>
  <c r="AA650" i="2"/>
  <c r="W616" i="2"/>
  <c r="W217" i="2"/>
  <c r="AA217" i="2"/>
  <c r="W643" i="2"/>
  <c r="W828" i="2"/>
  <c r="AA828" i="2"/>
  <c r="W178" i="2"/>
  <c r="AA178" i="2"/>
  <c r="W602" i="2"/>
  <c r="AA602" i="2"/>
  <c r="W811" i="2"/>
  <c r="W577" i="2"/>
  <c r="W103" i="2"/>
  <c r="W241" i="2"/>
  <c r="AA241" i="2"/>
  <c r="W212" i="2"/>
  <c r="W197" i="2"/>
  <c r="AA197" i="2"/>
  <c r="W596" i="2"/>
  <c r="W551" i="2"/>
  <c r="W758" i="2"/>
  <c r="W528" i="2"/>
  <c r="AA528" i="2"/>
  <c r="W429" i="2"/>
  <c r="AA429" i="2"/>
  <c r="W169" i="2"/>
  <c r="AA169" i="2"/>
  <c r="W550" i="2"/>
  <c r="W753" i="2"/>
  <c r="W741" i="2"/>
  <c r="AA741" i="2"/>
  <c r="W310" i="2"/>
  <c r="AA310" i="2"/>
  <c r="W864" i="2"/>
  <c r="AA864" i="2"/>
  <c r="W432" i="2"/>
  <c r="AA432" i="2"/>
  <c r="AA218" i="2"/>
  <c r="W640" i="2"/>
  <c r="W626" i="2"/>
  <c r="AA626" i="2"/>
  <c r="W622" i="2"/>
  <c r="AA622" i="2"/>
  <c r="W605" i="2"/>
  <c r="AA605" i="2"/>
  <c r="W152" i="2"/>
  <c r="AA152" i="2"/>
  <c r="W574" i="2"/>
  <c r="W135" i="2"/>
  <c r="W123" i="2"/>
  <c r="W110" i="2"/>
  <c r="W104" i="2"/>
  <c r="W80" i="2"/>
  <c r="AA80" i="2"/>
  <c r="W721" i="2"/>
  <c r="W286" i="2"/>
  <c r="W72" i="2"/>
  <c r="W62" i="2"/>
  <c r="W130" i="2"/>
  <c r="W701" i="2"/>
  <c r="W350" i="2"/>
  <c r="W150" i="2"/>
  <c r="AA150" i="2"/>
  <c r="W415" i="2"/>
  <c r="AA415" i="2"/>
  <c r="AA853" i="2"/>
  <c r="W615" i="2"/>
  <c r="W460" i="2"/>
  <c r="W183" i="2"/>
  <c r="W740" i="2"/>
  <c r="W691" i="2"/>
  <c r="W682" i="2"/>
  <c r="W274" i="2"/>
  <c r="W648" i="2"/>
  <c r="AA648" i="2"/>
  <c r="W673" i="2"/>
  <c r="AA673" i="2"/>
  <c r="W793" i="2"/>
  <c r="W381" i="2"/>
  <c r="AA381" i="2"/>
  <c r="W278" i="2"/>
  <c r="W728" i="2"/>
  <c r="AA728" i="2"/>
  <c r="W458" i="2"/>
  <c r="AA458" i="2"/>
  <c r="W52" i="2"/>
  <c r="W87" i="2"/>
  <c r="W61" i="2"/>
  <c r="AA821" i="2"/>
  <c r="W201" i="2"/>
  <c r="AA201" i="2"/>
  <c r="AA649" i="2"/>
  <c r="W693" i="2"/>
  <c r="W623" i="2"/>
  <c r="AA623" i="2"/>
  <c r="W809" i="2"/>
  <c r="W100" i="2"/>
  <c r="W744" i="2"/>
  <c r="AA744" i="2"/>
  <c r="W654" i="2"/>
  <c r="AA654" i="2"/>
  <c r="W463" i="2"/>
  <c r="W689" i="2"/>
  <c r="W513" i="2"/>
  <c r="AA513" i="2"/>
  <c r="W374" i="2"/>
  <c r="AA374" i="2"/>
  <c r="W129" i="2"/>
  <c r="W407" i="2"/>
  <c r="AA407" i="2"/>
  <c r="AB405" i="2"/>
  <c r="AA657" i="2"/>
  <c r="W679" i="2"/>
  <c r="W765" i="2"/>
  <c r="W782" i="2"/>
  <c r="W40" i="2"/>
  <c r="W829" i="2"/>
  <c r="AA829" i="2"/>
  <c r="W586" i="2"/>
  <c r="AA586" i="2"/>
  <c r="W800" i="2"/>
  <c r="AA800" i="2"/>
  <c r="W572" i="2"/>
  <c r="W563" i="2"/>
  <c r="W132" i="2"/>
  <c r="W762" i="2"/>
  <c r="W709" i="2"/>
  <c r="AA638" i="2"/>
  <c r="W191" i="2"/>
  <c r="AA191" i="2"/>
  <c r="W184" i="2"/>
  <c r="W604" i="2"/>
  <c r="AA604" i="2"/>
  <c r="W384" i="2"/>
  <c r="AA384" i="2"/>
  <c r="W144" i="2"/>
  <c r="W566" i="2"/>
  <c r="W764" i="2"/>
  <c r="W542" i="2"/>
  <c r="W506" i="2"/>
  <c r="W244" i="2"/>
  <c r="AA613" i="2"/>
  <c r="W610" i="2"/>
  <c r="AA610" i="2"/>
  <c r="W163" i="2"/>
  <c r="W803" i="2"/>
  <c r="AA803" i="2"/>
  <c r="W143" i="2"/>
  <c r="W118" i="2"/>
  <c r="W755" i="2"/>
  <c r="W313" i="2"/>
  <c r="AA313" i="2"/>
  <c r="W510" i="2"/>
  <c r="AA510" i="2"/>
  <c r="W451" i="2"/>
  <c r="W824" i="2"/>
  <c r="AA824" i="2"/>
  <c r="W561" i="2"/>
  <c r="W558" i="2"/>
  <c r="W334" i="2"/>
  <c r="AA309" i="2"/>
  <c r="AB309" i="2"/>
  <c r="W476" i="2"/>
  <c r="W454" i="2"/>
  <c r="AA454" i="2"/>
  <c r="W16" i="2"/>
  <c r="W820" i="2"/>
  <c r="AA820" i="2"/>
  <c r="W366" i="2"/>
  <c r="AA366" i="2"/>
  <c r="W357" i="2"/>
  <c r="W775" i="2"/>
  <c r="W336" i="2"/>
  <c r="W319" i="2"/>
  <c r="W523" i="2"/>
  <c r="W68" i="2"/>
  <c r="W264" i="2"/>
  <c r="W50" i="2"/>
  <c r="W456" i="2"/>
  <c r="AA456" i="2"/>
  <c r="W448" i="2"/>
  <c r="W442" i="2"/>
  <c r="AA442" i="2"/>
  <c r="AC441" i="2"/>
  <c r="W222" i="2"/>
  <c r="AA222" i="2"/>
  <c r="W298" i="2"/>
  <c r="AA298" i="2"/>
  <c r="W84" i="2"/>
  <c r="AA84" i="2"/>
  <c r="W690" i="2"/>
  <c r="W678" i="2"/>
  <c r="W446" i="2"/>
  <c r="AA446" i="2"/>
  <c r="W468" i="2"/>
  <c r="W28" i="2"/>
  <c r="X30" i="4"/>
  <c r="X754" i="4"/>
  <c r="AB754" i="4"/>
  <c r="W342" i="2"/>
  <c r="W714" i="2"/>
  <c r="W181" i="2"/>
  <c r="AA181" i="2"/>
  <c r="W155" i="2"/>
  <c r="AA155" i="2"/>
  <c r="W301" i="2"/>
  <c r="AA301" i="2"/>
  <c r="W598" i="2"/>
  <c r="AA598" i="2"/>
  <c r="AA299" i="2"/>
  <c r="W487" i="2"/>
  <c r="W435" i="2"/>
  <c r="AA435" i="2"/>
  <c r="W214" i="2"/>
  <c r="AA214" i="2"/>
  <c r="W210" i="2"/>
  <c r="W826" i="2"/>
  <c r="AA826" i="2"/>
  <c r="AB825" i="2"/>
  <c r="AD825" i="2"/>
  <c r="W606" i="2"/>
  <c r="AA606" i="2"/>
  <c r="AA385" i="2"/>
  <c r="W799" i="2"/>
  <c r="AA799" i="2"/>
  <c r="W341" i="2"/>
  <c r="W541" i="2"/>
  <c r="W312" i="2"/>
  <c r="AA312" i="2"/>
  <c r="W718" i="2"/>
  <c r="W670" i="2"/>
  <c r="AA670" i="2"/>
  <c r="W215" i="2"/>
  <c r="AA215" i="2"/>
  <c r="W193" i="2"/>
  <c r="AA193" i="2"/>
  <c r="W591" i="2"/>
  <c r="W368" i="2"/>
  <c r="AA368" i="2"/>
  <c r="W699" i="2"/>
  <c r="W472" i="2"/>
  <c r="W652" i="2"/>
  <c r="AA652" i="2"/>
  <c r="W833" i="2"/>
  <c r="W595" i="2"/>
  <c r="W798" i="2"/>
  <c r="AA798" i="2"/>
  <c r="W125" i="2"/>
  <c r="W445" i="2"/>
  <c r="AA445" i="2"/>
  <c r="AC363" i="2"/>
  <c r="AB813" i="2"/>
  <c r="AB237" i="2"/>
  <c r="W841" i="2"/>
  <c r="AA841" i="2"/>
  <c r="W600" i="2"/>
  <c r="AA600" i="2"/>
  <c r="W373" i="2"/>
  <c r="AA373" i="2"/>
  <c r="W113" i="2"/>
  <c r="W265" i="2"/>
  <c r="W474" i="2"/>
  <c r="W449" i="2"/>
  <c r="W5" i="2"/>
  <c r="AA5" i="2"/>
  <c r="W187" i="2"/>
  <c r="W559" i="2"/>
  <c r="W724" i="2"/>
  <c r="AA724" i="2"/>
  <c r="W296" i="2"/>
  <c r="AA296" i="2"/>
  <c r="W270" i="2"/>
  <c r="W39" i="2"/>
  <c r="W457" i="2"/>
  <c r="AA457" i="2"/>
  <c r="AC309" i="2"/>
  <c r="W433" i="2"/>
  <c r="AA433" i="2"/>
  <c r="W855" i="2"/>
  <c r="W843" i="2"/>
  <c r="AA843" i="2"/>
  <c r="W838" i="2"/>
  <c r="AA838" i="2"/>
  <c r="W624" i="2"/>
  <c r="AA624" i="2"/>
  <c r="W410" i="2"/>
  <c r="AA410" i="2"/>
  <c r="W190" i="2"/>
  <c r="AA190" i="2"/>
  <c r="AC189" i="2"/>
  <c r="W620" i="2"/>
  <c r="W568" i="2"/>
  <c r="W549" i="2"/>
  <c r="W723" i="2"/>
  <c r="AA723" i="2"/>
  <c r="W67" i="2"/>
  <c r="W708" i="2"/>
  <c r="W276" i="2"/>
  <c r="W417" i="2"/>
  <c r="AA417" i="2"/>
  <c r="W801" i="2"/>
  <c r="AA801" i="2"/>
  <c r="W369" i="2"/>
  <c r="AA369" i="2"/>
  <c r="W785" i="2"/>
  <c r="W770" i="2"/>
  <c r="W115" i="2"/>
  <c r="W722" i="2"/>
  <c r="W73" i="2"/>
  <c r="W713" i="2"/>
  <c r="W467" i="2"/>
  <c r="W249" i="2"/>
  <c r="W243" i="2"/>
  <c r="W825" i="2"/>
  <c r="AA825" i="2"/>
  <c r="W159" i="2"/>
  <c r="W140" i="2"/>
  <c r="W780" i="2"/>
  <c r="W532" i="2"/>
  <c r="W746" i="2"/>
  <c r="AA746" i="2"/>
  <c r="W515" i="2"/>
  <c r="AA515" i="2"/>
  <c r="W297" i="2"/>
  <c r="AA297" i="2"/>
  <c r="AB297" i="2"/>
  <c r="W717" i="2"/>
  <c r="W712" i="2"/>
  <c r="W495" i="2"/>
  <c r="W65" i="2"/>
  <c r="W710" i="2"/>
  <c r="W492" i="2"/>
  <c r="W671" i="2"/>
  <c r="AA671" i="2"/>
  <c r="W19" i="2"/>
  <c r="W13" i="2"/>
  <c r="AA13" i="2"/>
  <c r="W396" i="2"/>
  <c r="AA396" i="2"/>
  <c r="W810" i="2"/>
  <c r="W557" i="2"/>
  <c r="W126" i="2"/>
  <c r="W508" i="2"/>
  <c r="AA508" i="2"/>
  <c r="W692" i="2"/>
  <c r="W17" i="2"/>
  <c r="AC405" i="2"/>
  <c r="X13" i="4"/>
  <c r="AB13" i="4"/>
  <c r="X837" i="4"/>
  <c r="X41" i="4"/>
  <c r="X783" i="4"/>
  <c r="X697" i="4"/>
  <c r="AB697" i="4"/>
  <c r="X261" i="4"/>
  <c r="X217" i="4"/>
  <c r="AB217" i="4"/>
  <c r="X65" i="4"/>
  <c r="AB65" i="4"/>
  <c r="X573" i="4"/>
  <c r="X550" i="4"/>
  <c r="X460" i="4"/>
  <c r="X256" i="4"/>
  <c r="X643" i="4"/>
  <c r="AB643" i="4"/>
  <c r="X627" i="4"/>
  <c r="X371" i="4"/>
  <c r="AB371" i="4"/>
  <c r="X201" i="4"/>
  <c r="X488" i="4"/>
  <c r="X168" i="4"/>
  <c r="AB168" i="4"/>
  <c r="X264" i="4"/>
  <c r="X478" i="4"/>
  <c r="X235" i="4"/>
  <c r="AB235" i="4"/>
  <c r="X715" i="4"/>
  <c r="AB715" i="4"/>
  <c r="X376" i="4"/>
  <c r="AB376" i="4"/>
  <c r="X617" i="4"/>
  <c r="AB617" i="4"/>
  <c r="X61" i="4"/>
  <c r="AB61" i="4"/>
  <c r="X269" i="4"/>
  <c r="AB269" i="4"/>
  <c r="X676" i="4"/>
  <c r="AB676" i="4"/>
  <c r="X759" i="4"/>
  <c r="X356" i="4"/>
  <c r="AB356" i="4"/>
  <c r="X216" i="4"/>
  <c r="AB216" i="4"/>
  <c r="X588" i="4"/>
  <c r="X541" i="4"/>
  <c r="X533" i="4"/>
  <c r="X518" i="4"/>
  <c r="X171" i="4"/>
  <c r="X789" i="4"/>
  <c r="X163" i="4"/>
  <c r="AB163" i="4"/>
  <c r="X159" i="4"/>
  <c r="X23" i="4"/>
  <c r="AB23" i="4"/>
  <c r="X487" i="4"/>
  <c r="X307" i="4"/>
  <c r="AB307" i="4"/>
  <c r="X10" i="4"/>
  <c r="AB10" i="4"/>
  <c r="X225" i="4"/>
  <c r="AB225" i="4"/>
  <c r="X368" i="4"/>
  <c r="AB368" i="4"/>
  <c r="X701" i="4"/>
  <c r="AB701" i="4"/>
  <c r="X771" i="4"/>
  <c r="X272" i="4"/>
  <c r="AB272" i="4"/>
  <c r="X607" i="4"/>
  <c r="AB607" i="4"/>
  <c r="X821" i="4"/>
  <c r="AB821" i="4"/>
  <c r="X341" i="4"/>
  <c r="AB341" i="4"/>
  <c r="X675" i="4"/>
  <c r="X593" i="4"/>
  <c r="X334" i="4"/>
  <c r="X477" i="4"/>
  <c r="X156" i="4"/>
  <c r="AB156" i="4"/>
  <c r="X243" i="4"/>
  <c r="X7" i="4"/>
  <c r="AB7" i="4"/>
  <c r="X838" i="4"/>
  <c r="AB838" i="4"/>
  <c r="X830" i="4"/>
  <c r="AB830" i="4"/>
  <c r="X431" i="4"/>
  <c r="AB431" i="4"/>
  <c r="X351" i="4"/>
  <c r="X339" i="4"/>
  <c r="AB215" i="4"/>
  <c r="X51" i="4"/>
  <c r="AB51" i="4"/>
  <c r="X575" i="4"/>
  <c r="X552" i="4"/>
  <c r="X674" i="4"/>
  <c r="X318" i="4"/>
  <c r="X776" i="4"/>
  <c r="AB776" i="4"/>
  <c r="X720" i="4"/>
  <c r="AB720" i="4"/>
  <c r="X313" i="4"/>
  <c r="AB313" i="4"/>
  <c r="X233" i="4"/>
  <c r="AB233" i="4"/>
  <c r="AB229" i="4"/>
  <c r="X22" i="4"/>
  <c r="AB22" i="4"/>
  <c r="X276" i="4"/>
  <c r="AB276" i="4"/>
  <c r="X567" i="4"/>
  <c r="X44" i="4"/>
  <c r="X639" i="4"/>
  <c r="X451" i="4"/>
  <c r="AB451" i="4"/>
  <c r="X379" i="4"/>
  <c r="AB379" i="4"/>
  <c r="X300" i="4"/>
  <c r="AB300" i="4"/>
  <c r="X781" i="4"/>
  <c r="AB781" i="4"/>
  <c r="X446" i="4"/>
  <c r="AB446" i="4"/>
  <c r="X807" i="4"/>
  <c r="X841" i="4"/>
  <c r="AB841" i="4"/>
  <c r="X587" i="4"/>
  <c r="X474" i="4"/>
  <c r="X184" i="4"/>
  <c r="X548" i="4"/>
  <c r="X507" i="4"/>
  <c r="AB454" i="4"/>
  <c r="X605" i="4"/>
  <c r="AB605" i="4"/>
  <c r="X359" i="4"/>
  <c r="AB359" i="4"/>
  <c r="AB355" i="4"/>
  <c r="X347" i="4"/>
  <c r="AB347" i="4"/>
  <c r="X817" i="4"/>
  <c r="X399" i="4"/>
  <c r="X337" i="4"/>
  <c r="X329" i="4"/>
  <c r="X191" i="4"/>
  <c r="X788" i="4"/>
  <c r="AB788" i="4"/>
  <c r="X649" i="4"/>
  <c r="AB649" i="4"/>
  <c r="X240" i="4"/>
  <c r="AB240" i="4"/>
  <c r="X69" i="4"/>
  <c r="AB69" i="4"/>
  <c r="X713" i="4"/>
  <c r="AB713" i="4"/>
  <c r="X8" i="4"/>
  <c r="AB8" i="4"/>
  <c r="X727" i="4"/>
  <c r="X797" i="4"/>
  <c r="X29" i="4"/>
  <c r="X761" i="4"/>
  <c r="AB761" i="4"/>
  <c r="X749" i="4"/>
  <c r="AB749" i="4"/>
  <c r="X619" i="4"/>
  <c r="AB619" i="4"/>
  <c r="X615" i="4"/>
  <c r="AB615" i="4"/>
  <c r="X412" i="4"/>
  <c r="AB412" i="4"/>
  <c r="X357" i="4"/>
  <c r="AB357" i="4"/>
  <c r="X349" i="4"/>
  <c r="AB349" i="4"/>
  <c r="X197" i="4"/>
  <c r="AB197" i="4"/>
  <c r="AB71" i="4"/>
  <c r="X667" i="4"/>
  <c r="X663" i="4"/>
  <c r="X242" i="4"/>
  <c r="AB242" i="4"/>
  <c r="X231" i="4"/>
  <c r="AB227" i="4"/>
  <c r="X24" i="4"/>
  <c r="AB24" i="4"/>
  <c r="X16" i="4"/>
  <c r="AB16" i="4"/>
  <c r="X572" i="4"/>
  <c r="X523" i="4"/>
  <c r="X695" i="4"/>
  <c r="AB695" i="4"/>
  <c r="X813" i="4"/>
  <c r="X211" i="4"/>
  <c r="AB211" i="4"/>
  <c r="X833" i="4"/>
  <c r="AB833" i="4"/>
  <c r="AB220" i="4"/>
  <c r="X435" i="4"/>
  <c r="AB435" i="4"/>
  <c r="X53" i="4"/>
  <c r="AB53" i="4"/>
  <c r="X827" i="4"/>
  <c r="AB827" i="4"/>
  <c r="X820" i="4"/>
  <c r="AB820" i="4"/>
  <c r="X686" i="4"/>
  <c r="AB686" i="4"/>
  <c r="X678" i="4"/>
  <c r="AB678" i="4"/>
  <c r="X539" i="4"/>
  <c r="X520" i="4"/>
  <c r="X724" i="4"/>
  <c r="X673" i="4"/>
  <c r="X640" i="4"/>
  <c r="AB640" i="4"/>
  <c r="X452" i="4"/>
  <c r="AB452" i="4"/>
  <c r="X161" i="4"/>
  <c r="AB161" i="4"/>
  <c r="X301" i="4"/>
  <c r="AB301" i="4"/>
  <c r="X737" i="4"/>
  <c r="X473" i="4"/>
  <c r="X708" i="4"/>
  <c r="AB708" i="4"/>
  <c r="X577" i="4"/>
  <c r="X559" i="4"/>
  <c r="AB361" i="4"/>
  <c r="AB281" i="4"/>
  <c r="X206" i="4"/>
  <c r="AB206" i="4"/>
  <c r="X741" i="4"/>
  <c r="X635" i="4"/>
  <c r="AB635" i="4"/>
  <c r="X57" i="4"/>
  <c r="AB57" i="4"/>
  <c r="X263" i="4"/>
  <c r="X779" i="4"/>
  <c r="AB779" i="4"/>
  <c r="X767" i="4"/>
  <c r="AB767" i="4"/>
  <c r="X290" i="4"/>
  <c r="AB290" i="4"/>
  <c r="X557" i="4"/>
  <c r="X459" i="4"/>
  <c r="X39" i="4"/>
  <c r="X773" i="4"/>
  <c r="AB773" i="4"/>
  <c r="X443" i="4"/>
  <c r="AB443" i="4"/>
  <c r="X385" i="4"/>
  <c r="AB385" i="4"/>
  <c r="X832" i="4"/>
  <c r="AB832" i="4"/>
  <c r="X624" i="4"/>
  <c r="AB624" i="4"/>
  <c r="X284" i="4"/>
  <c r="AB284" i="4"/>
  <c r="X601" i="4"/>
  <c r="X544" i="4"/>
  <c r="X315" i="4"/>
  <c r="X223" i="4"/>
  <c r="AB223" i="4"/>
  <c r="Z315" i="4"/>
  <c r="Y315" i="4"/>
  <c r="AC51" i="4"/>
  <c r="Z447" i="4"/>
  <c r="Y447" i="4"/>
  <c r="AB447" i="4"/>
  <c r="AB711" i="4"/>
  <c r="AD711" i="4"/>
  <c r="Z711" i="4"/>
  <c r="Y711" i="4"/>
  <c r="AD357" i="4"/>
  <c r="AH357" i="4"/>
  <c r="AB717" i="4"/>
  <c r="Z705" i="4"/>
  <c r="Y705" i="4"/>
  <c r="AB705" i="4"/>
  <c r="AB441" i="4"/>
  <c r="AB381" i="4"/>
  <c r="AB309" i="4"/>
  <c r="Z297" i="4"/>
  <c r="Y297" i="4"/>
  <c r="AB297" i="4"/>
  <c r="Z237" i="4"/>
  <c r="Y237" i="4"/>
  <c r="AB237" i="4"/>
  <c r="AB765" i="4"/>
  <c r="AB681" i="4"/>
  <c r="Z735" i="4"/>
  <c r="Y735" i="4"/>
  <c r="Z459" i="4"/>
  <c r="Y459" i="4"/>
  <c r="AD51" i="4"/>
  <c r="Z603" i="4"/>
  <c r="Y603" i="4"/>
  <c r="AB603" i="4"/>
  <c r="Z813" i="4"/>
  <c r="Y813" i="4"/>
  <c r="Z639" i="4"/>
  <c r="Y639" i="4"/>
  <c r="AB339" i="4"/>
  <c r="Y339" i="4"/>
  <c r="Z477" i="4"/>
  <c r="Y675" i="4"/>
  <c r="AB675" i="4"/>
  <c r="AC675" i="4"/>
  <c r="AB789" i="4"/>
  <c r="AB627" i="4"/>
  <c r="AD627" i="4"/>
  <c r="Y261" i="4"/>
  <c r="AB783" i="4"/>
  <c r="AB645" i="4"/>
  <c r="AB453" i="4"/>
  <c r="Z453" i="4"/>
  <c r="AB207" i="4"/>
  <c r="Y207" i="4"/>
  <c r="Z369" i="4"/>
  <c r="Y369" i="4"/>
  <c r="AB609" i="4"/>
  <c r="AB753" i="4"/>
  <c r="AB219" i="4"/>
  <c r="Z219" i="4"/>
  <c r="Y219" i="4"/>
  <c r="AB363" i="4"/>
  <c r="AB291" i="4"/>
  <c r="AB747" i="4"/>
  <c r="AC747" i="4"/>
  <c r="X594" i="4"/>
  <c r="X702" i="4"/>
  <c r="AB702" i="4"/>
  <c r="AC699" i="4"/>
  <c r="AB231" i="4"/>
  <c r="Z243" i="4"/>
  <c r="Y243" i="4"/>
  <c r="AB771" i="4"/>
  <c r="Z225" i="4"/>
  <c r="Y225" i="4"/>
  <c r="AB369" i="4"/>
  <c r="X386" i="4"/>
  <c r="AB386" i="4"/>
  <c r="X314" i="4"/>
  <c r="AB314" i="4"/>
  <c r="X358" i="4"/>
  <c r="AB358" i="4"/>
  <c r="X50" i="4"/>
  <c r="X192" i="4"/>
  <c r="Y189" i="4"/>
  <c r="Z405" i="4"/>
  <c r="X234" i="4"/>
  <c r="AB234" i="4"/>
  <c r="X378" i="4"/>
  <c r="AB378" i="4"/>
  <c r="X306" i="4"/>
  <c r="AB306" i="4"/>
  <c r="X426" i="4"/>
  <c r="AB426" i="4"/>
  <c r="X688" i="4"/>
  <c r="AB688" i="4"/>
  <c r="X332" i="4"/>
  <c r="Z327" i="4"/>
  <c r="X666" i="4"/>
  <c r="X302" i="4"/>
  <c r="AB302" i="4"/>
  <c r="X58" i="4"/>
  <c r="AB58" i="4"/>
  <c r="AB273" i="4"/>
  <c r="Z273" i="4"/>
  <c r="Y273" i="4"/>
  <c r="AB417" i="4"/>
  <c r="Z417" i="4"/>
  <c r="Y417" i="4"/>
  <c r="AB345" i="4"/>
  <c r="Y345" i="4"/>
  <c r="X414" i="4"/>
  <c r="AB414" i="4"/>
  <c r="AB819" i="4"/>
  <c r="Z819" i="4"/>
  <c r="Y819" i="4"/>
  <c r="AB411" i="4"/>
  <c r="X795" i="4"/>
  <c r="X743" i="4"/>
  <c r="Y741" i="4"/>
  <c r="X475" i="4"/>
  <c r="X777" i="4"/>
  <c r="X165" i="4"/>
  <c r="Y807" i="4"/>
  <c r="AB351" i="4"/>
  <c r="Z759" i="4"/>
  <c r="Y759" i="4"/>
  <c r="AB759" i="4"/>
  <c r="AC759" i="4"/>
  <c r="Y699" i="4"/>
  <c r="AB831" i="4"/>
  <c r="Y831" i="4"/>
  <c r="X598" i="4"/>
  <c r="X558" i="4"/>
  <c r="X582" i="4"/>
  <c r="X485" i="4"/>
  <c r="X625" i="4"/>
  <c r="AB625" i="4"/>
  <c r="AB429" i="4"/>
  <c r="X480" i="4"/>
  <c r="X335" i="4"/>
  <c r="Z333" i="4"/>
  <c r="X670" i="4"/>
  <c r="X45" i="4"/>
  <c r="AB375" i="4"/>
  <c r="Y375" i="4"/>
  <c r="AB303" i="4"/>
  <c r="AC303" i="4"/>
  <c r="X66" i="4"/>
  <c r="AB66" i="4"/>
  <c r="AD63" i="4"/>
  <c r="Z423" i="4"/>
  <c r="Y423" i="4"/>
  <c r="AB423" i="4"/>
  <c r="X471" i="4"/>
  <c r="X782" i="4"/>
  <c r="AB782" i="4"/>
  <c r="X14" i="4"/>
  <c r="AB14" i="4"/>
  <c r="X613" i="4"/>
  <c r="AB613" i="4"/>
  <c r="X365" i="4"/>
  <c r="AB365" i="4"/>
  <c r="X293" i="4"/>
  <c r="AB293" i="4"/>
  <c r="AB147" i="4"/>
  <c r="Z147" i="4"/>
  <c r="X842" i="4"/>
  <c r="AB842" i="4"/>
  <c r="X834" i="4"/>
  <c r="AB834" i="4"/>
  <c r="X750" i="4"/>
  <c r="AB750" i="4"/>
  <c r="X682" i="4"/>
  <c r="AB682" i="4"/>
  <c r="X623" i="4"/>
  <c r="AB623" i="4"/>
  <c r="X208" i="4"/>
  <c r="AB208" i="4"/>
  <c r="X196" i="4"/>
  <c r="AB196" i="4"/>
  <c r="X72" i="4"/>
  <c r="AB72" i="4"/>
  <c r="X596" i="4"/>
  <c r="X540" i="4"/>
  <c r="X516" i="4"/>
  <c r="X812" i="4"/>
  <c r="Z807" i="4"/>
  <c r="X404" i="4"/>
  <c r="X400" i="4"/>
  <c r="Y399" i="4"/>
  <c r="X784" i="4"/>
  <c r="AB784" i="4"/>
  <c r="X772" i="4"/>
  <c r="AB772" i="4"/>
  <c r="Z357" i="4"/>
  <c r="Y357" i="4"/>
  <c r="Z399" i="4"/>
  <c r="AB639" i="4"/>
  <c r="AB159" i="4"/>
  <c r="AB201" i="4"/>
  <c r="AB837" i="4"/>
  <c r="Y837" i="4"/>
  <c r="X590" i="4"/>
  <c r="X492" i="4"/>
  <c r="X514" i="4"/>
  <c r="X560" i="4"/>
  <c r="X484" i="4"/>
  <c r="X650" i="4"/>
  <c r="AB650" i="4"/>
  <c r="X25" i="4"/>
  <c r="AB25" i="4"/>
  <c r="X456" i="4"/>
  <c r="AB456" i="4"/>
  <c r="X790" i="4"/>
  <c r="AB790" i="4"/>
  <c r="X49" i="4"/>
  <c r="X408" i="4"/>
  <c r="Y405" i="4"/>
  <c r="X262" i="4"/>
  <c r="Z261" i="4"/>
  <c r="Z189" i="4"/>
  <c r="X669" i="4"/>
  <c r="X308" i="4"/>
  <c r="AB308" i="4"/>
  <c r="X785" i="4"/>
  <c r="AB785" i="4"/>
  <c r="X668" i="4"/>
  <c r="X778" i="4"/>
  <c r="AB778" i="4"/>
  <c r="X633" i="4"/>
  <c r="X62" i="4"/>
  <c r="AB62" i="4"/>
  <c r="AC57" i="4"/>
  <c r="AF51" i="4"/>
  <c r="AB195" i="4"/>
  <c r="X391" i="4"/>
  <c r="Y387" i="4"/>
  <c r="X173" i="4"/>
  <c r="X796" i="4"/>
  <c r="Z723" i="4"/>
  <c r="Y723" i="4"/>
  <c r="X757" i="4"/>
  <c r="AB757" i="4"/>
  <c r="X693" i="4"/>
  <c r="X689" i="4"/>
  <c r="AB689" i="4"/>
  <c r="X434" i="4"/>
  <c r="AB434" i="4"/>
  <c r="X419" i="4"/>
  <c r="AB419" i="4"/>
  <c r="X283" i="4"/>
  <c r="AB283" i="4"/>
  <c r="X267" i="4"/>
  <c r="X203" i="4"/>
  <c r="AB203" i="4"/>
  <c r="X59" i="4"/>
  <c r="AB59" i="4"/>
  <c r="X55" i="4"/>
  <c r="AB55" i="4"/>
  <c r="X591" i="4"/>
  <c r="X571" i="4"/>
  <c r="Z435" i="4"/>
  <c r="Y435" i="4"/>
  <c r="Z171" i="4"/>
  <c r="Y171" i="4"/>
  <c r="X578" i="4"/>
  <c r="X564" i="4"/>
  <c r="X536" i="4"/>
  <c r="X511" i="4"/>
  <c r="X534" i="4"/>
  <c r="X555" i="4"/>
  <c r="X579" i="4"/>
  <c r="X648" i="4"/>
  <c r="AB648" i="4"/>
  <c r="AC645" i="4"/>
  <c r="AG645" i="4"/>
  <c r="X840" i="4"/>
  <c r="AB840" i="4"/>
  <c r="X338" i="4"/>
  <c r="X48" i="4"/>
  <c r="X336" i="4"/>
  <c r="X479" i="4"/>
  <c r="Y477" i="4"/>
  <c r="X814" i="4"/>
  <c r="X232" i="4"/>
  <c r="AB232" i="4"/>
  <c r="X279" i="4"/>
  <c r="AB687" i="4"/>
  <c r="Y687" i="4"/>
  <c r="X257" i="4"/>
  <c r="Z255" i="4"/>
  <c r="X401" i="4"/>
  <c r="X710" i="4"/>
  <c r="AB710" i="4"/>
  <c r="X153" i="4"/>
  <c r="X829" i="4"/>
  <c r="AB829" i="4"/>
  <c r="X610" i="4"/>
  <c r="AB610" i="4"/>
  <c r="X630" i="4"/>
  <c r="AB630" i="4"/>
  <c r="X415" i="4"/>
  <c r="AB415" i="4"/>
  <c r="AC21" i="4"/>
  <c r="AG21" i="4"/>
  <c r="AD21" i="4"/>
  <c r="AH21" i="4"/>
  <c r="AC225" i="2"/>
  <c r="AB225" i="2"/>
  <c r="AD9" i="4"/>
  <c r="AB609" i="2"/>
  <c r="AC609" i="2"/>
  <c r="AC381" i="2"/>
  <c r="AB621" i="2"/>
  <c r="AD621" i="2"/>
  <c r="AC621" i="2"/>
  <c r="AE621" i="2"/>
  <c r="AB369" i="2"/>
  <c r="AC513" i="2"/>
  <c r="AD699" i="4"/>
  <c r="AB579" i="2"/>
  <c r="AC579" i="2"/>
  <c r="AC627" i="4"/>
  <c r="AB651" i="2"/>
  <c r="AD651" i="2"/>
  <c r="AC651" i="2"/>
  <c r="AE651" i="2"/>
  <c r="AC639" i="4"/>
  <c r="AC357" i="4"/>
  <c r="AG357" i="4"/>
  <c r="AC795" i="2"/>
  <c r="AB453" i="2"/>
  <c r="AC63" i="4"/>
  <c r="AD759" i="4"/>
  <c r="AC825" i="2"/>
  <c r="AE825" i="2"/>
  <c r="AB441" i="2"/>
  <c r="AB795" i="2"/>
  <c r="AC93" i="2"/>
  <c r="W390" i="2"/>
  <c r="AA390" i="2"/>
  <c r="W209" i="2"/>
  <c r="AC3" i="4"/>
  <c r="AC369" i="2"/>
  <c r="AC453" i="2"/>
  <c r="AB507" i="2"/>
  <c r="AB189" i="2"/>
  <c r="AC813" i="2"/>
  <c r="AC21" i="2"/>
  <c r="AC741" i="2"/>
  <c r="W195" i="2"/>
  <c r="AA195" i="2"/>
  <c r="AC9" i="4"/>
  <c r="AC297" i="4"/>
  <c r="AD297" i="4"/>
  <c r="AD3" i="4"/>
  <c r="AD705" i="4"/>
  <c r="AD639" i="4"/>
  <c r="AB741" i="2"/>
  <c r="AB291" i="2"/>
  <c r="W153" i="2"/>
  <c r="AA153" i="2"/>
  <c r="AC147" i="2"/>
  <c r="W787" i="2"/>
  <c r="W767" i="2"/>
  <c r="W121" i="2"/>
  <c r="W117" i="2"/>
  <c r="W635" i="2"/>
  <c r="AA635" i="2"/>
  <c r="W419" i="2"/>
  <c r="AA419" i="2"/>
  <c r="W631" i="2"/>
  <c r="AA631" i="2"/>
  <c r="W628" i="2"/>
  <c r="AA628" i="2"/>
  <c r="W617" i="2"/>
  <c r="W603" i="2"/>
  <c r="AA603" i="2"/>
  <c r="W383" i="2"/>
  <c r="AA383" i="2"/>
  <c r="AB381" i="2"/>
  <c r="W166" i="2"/>
  <c r="AA166" i="2"/>
  <c r="AB165" i="2"/>
  <c r="W569" i="2"/>
  <c r="W139" i="2"/>
  <c r="W751" i="2"/>
  <c r="W727" i="2"/>
  <c r="AA727" i="2"/>
  <c r="AC723" i="2"/>
  <c r="AE723" i="2"/>
  <c r="W669" i="2"/>
  <c r="AA669" i="2"/>
  <c r="X828" i="4"/>
  <c r="AB828" i="4"/>
  <c r="X756" i="4"/>
  <c r="AB756" i="4"/>
  <c r="X418" i="4"/>
  <c r="AB418" i="4"/>
  <c r="X719" i="4"/>
  <c r="AB719" i="4"/>
  <c r="W211" i="2"/>
  <c r="W634" i="2"/>
  <c r="AA634" i="2"/>
  <c r="W418" i="2"/>
  <c r="AA418" i="2"/>
  <c r="W627" i="2"/>
  <c r="AA627" i="2"/>
  <c r="W411" i="2"/>
  <c r="AA411" i="2"/>
  <c r="W837" i="2"/>
  <c r="AA837" i="2"/>
  <c r="W186" i="2"/>
  <c r="W805" i="2"/>
  <c r="AA805" i="2"/>
  <c r="AB801" i="2"/>
  <c r="W337" i="2"/>
  <c r="W757" i="2"/>
  <c r="W323" i="2"/>
  <c r="W82" i="2"/>
  <c r="AA82" i="2"/>
  <c r="W482" i="2"/>
  <c r="W247" i="2"/>
  <c r="X421" i="4"/>
  <c r="AB421" i="4"/>
  <c r="X342" i="4"/>
  <c r="AB342" i="4"/>
  <c r="AD339" i="4"/>
  <c r="X74" i="4"/>
  <c r="AB74" i="4"/>
  <c r="AC69" i="4"/>
  <c r="AG69" i="4"/>
  <c r="W647" i="2"/>
  <c r="AA647" i="2"/>
  <c r="W645" i="2"/>
  <c r="AA645" i="2"/>
  <c r="W851" i="2"/>
  <c r="AA851" i="2"/>
  <c r="W637" i="2"/>
  <c r="AA637" i="2"/>
  <c r="W204" i="2"/>
  <c r="AA204" i="2"/>
  <c r="W395" i="2"/>
  <c r="AA395" i="2"/>
  <c r="AB393" i="2"/>
  <c r="W182" i="2"/>
  <c r="AA182" i="2"/>
  <c r="AB177" i="2"/>
  <c r="W808" i="2"/>
  <c r="W116" i="2"/>
  <c r="W112" i="2"/>
  <c r="W320" i="2"/>
  <c r="W702" i="2"/>
  <c r="W6" i="2"/>
  <c r="AA6" i="2"/>
  <c r="X574" i="4"/>
  <c r="X554" i="4"/>
  <c r="X546" i="4"/>
  <c r="X515" i="4"/>
  <c r="W822" i="2"/>
  <c r="AA822" i="2"/>
  <c r="AB819" i="2"/>
  <c r="AD819" i="2"/>
  <c r="W174" i="2"/>
  <c r="AA174" i="2"/>
  <c r="W556" i="2"/>
  <c r="W533" i="2"/>
  <c r="W739" i="2"/>
  <c r="W520" i="2"/>
  <c r="W77" i="2"/>
  <c r="AA77" i="2"/>
  <c r="W698" i="2"/>
  <c r="W263" i="2"/>
  <c r="X684" i="4"/>
  <c r="AB684" i="4"/>
  <c r="X621" i="4"/>
  <c r="X433" i="4"/>
  <c r="AB433" i="4"/>
  <c r="X213" i="4"/>
  <c r="X530" i="4"/>
  <c r="X651" i="4"/>
  <c r="X183" i="4"/>
  <c r="W589" i="2"/>
  <c r="AA589" i="2"/>
  <c r="W347" i="2"/>
  <c r="W774" i="2"/>
  <c r="W128" i="2"/>
  <c r="W749" i="2"/>
  <c r="W530" i="2"/>
  <c r="AA530" i="2"/>
  <c r="AB525" i="2"/>
  <c r="W738" i="2"/>
  <c r="W731" i="2"/>
  <c r="AA731" i="2"/>
  <c r="AB729" i="2"/>
  <c r="AD729" i="2"/>
  <c r="W720" i="2"/>
  <c r="W53" i="2"/>
  <c r="W48" i="2"/>
  <c r="W8" i="2"/>
  <c r="AA8" i="2"/>
  <c r="X692" i="4"/>
  <c r="AB692" i="4"/>
  <c r="X680" i="4"/>
  <c r="AB680" i="4"/>
  <c r="X746" i="4"/>
  <c r="X654" i="4"/>
  <c r="W389" i="2"/>
  <c r="AA389" i="2"/>
  <c r="AC387" i="2"/>
  <c r="W597" i="2"/>
  <c r="AA597" i="2"/>
  <c r="W585" i="2"/>
  <c r="AA585" i="2"/>
  <c r="W133" i="2"/>
  <c r="W752" i="2"/>
  <c r="W517" i="2"/>
  <c r="AA517" i="2"/>
  <c r="AB513" i="2"/>
  <c r="W75" i="2"/>
  <c r="W484" i="2"/>
  <c r="W479" i="2"/>
  <c r="W261" i="2"/>
  <c r="W667" i="2"/>
  <c r="W18" i="2"/>
  <c r="W439" i="2"/>
  <c r="AA439" i="2"/>
  <c r="AC435" i="2"/>
  <c r="W220" i="2"/>
  <c r="AA220" i="2"/>
  <c r="AC219" i="2"/>
  <c r="X769" i="4"/>
  <c r="AB769" i="4"/>
  <c r="AD765" i="4"/>
  <c r="AH765" i="4"/>
  <c r="X616" i="4"/>
  <c r="AB616" i="4"/>
  <c r="X350" i="4"/>
  <c r="AB350" i="4"/>
  <c r="AD345" i="4"/>
  <c r="X551" i="4"/>
  <c r="X512" i="4"/>
  <c r="X444" i="4"/>
  <c r="AB444" i="4"/>
  <c r="X312" i="4"/>
  <c r="AB312" i="4"/>
  <c r="X294" i="4"/>
  <c r="AB294" i="4"/>
  <c r="W494" i="2"/>
  <c r="W44" i="2"/>
  <c r="W658" i="2"/>
  <c r="AA658" i="2"/>
  <c r="AB657" i="2"/>
  <c r="AD657" i="2"/>
  <c r="X353" i="4"/>
  <c r="AB353" i="4"/>
  <c r="X602" i="4"/>
  <c r="X519" i="4"/>
  <c r="X664" i="4"/>
  <c r="Z663" i="4"/>
  <c r="X382" i="4"/>
  <c r="AB382" i="4"/>
  <c r="X366" i="4"/>
  <c r="AB366" i="4"/>
  <c r="X164" i="4"/>
  <c r="AB164" i="4"/>
  <c r="W778" i="2"/>
  <c r="W107" i="2"/>
  <c r="W94" i="2"/>
  <c r="AA94" i="2"/>
  <c r="AB93" i="2"/>
  <c r="W509" i="2"/>
  <c r="AA509" i="2"/>
  <c r="AC507" i="2"/>
  <c r="W268" i="2"/>
  <c r="W23" i="2"/>
  <c r="AB21" i="2"/>
  <c r="W14" i="2"/>
  <c r="AB9" i="2"/>
  <c r="X285" i="4"/>
  <c r="X194" i="4"/>
  <c r="X706" i="4"/>
  <c r="AB706" i="4"/>
  <c r="AC705" i="4"/>
  <c r="X442" i="4"/>
  <c r="AB442" i="4"/>
  <c r="X296" i="4"/>
  <c r="AB296" i="4"/>
  <c r="X292" i="4"/>
  <c r="AB292" i="4"/>
  <c r="X20" i="4"/>
  <c r="AB20" i="4"/>
  <c r="AD15" i="4"/>
  <c r="AB3" i="2"/>
  <c r="AC3" i="2"/>
  <c r="AB285" i="4"/>
  <c r="Z285" i="4"/>
  <c r="Y285" i="4"/>
  <c r="Z183" i="4"/>
  <c r="Y183" i="4"/>
  <c r="Z279" i="4"/>
  <c r="Y279" i="4"/>
  <c r="AB279" i="4"/>
  <c r="Y255" i="4"/>
  <c r="Y429" i="4"/>
  <c r="Z825" i="4"/>
  <c r="AB777" i="4"/>
  <c r="Z777" i="4"/>
  <c r="Y777" i="4"/>
  <c r="Z741" i="4"/>
  <c r="Z747" i="4"/>
  <c r="Z291" i="4"/>
  <c r="Y753" i="4"/>
  <c r="Z609" i="4"/>
  <c r="Z645" i="4"/>
  <c r="Z789" i="4"/>
  <c r="Z309" i="4"/>
  <c r="Y441" i="4"/>
  <c r="Z651" i="4"/>
  <c r="Y651" i="4"/>
  <c r="AB621" i="4"/>
  <c r="Z621" i="4"/>
  <c r="Y621" i="4"/>
  <c r="Z831" i="4"/>
  <c r="Z753" i="4"/>
  <c r="Y381" i="4"/>
  <c r="AC351" i="4"/>
  <c r="AD675" i="4"/>
  <c r="AC681" i="4"/>
  <c r="AD717" i="4"/>
  <c r="AH717" i="4"/>
  <c r="AD57" i="4"/>
  <c r="AC711" i="4"/>
  <c r="AD645" i="4"/>
  <c r="AH645" i="4"/>
  <c r="AD303" i="4"/>
  <c r="AC15" i="4"/>
  <c r="AE3" i="4"/>
  <c r="Z687" i="4"/>
  <c r="Z693" i="4"/>
  <c r="Y693" i="4"/>
  <c r="AB693" i="4"/>
  <c r="Z195" i="4"/>
  <c r="Z669" i="4"/>
  <c r="Y669" i="4"/>
  <c r="Z837" i="4"/>
  <c r="Y303" i="4"/>
  <c r="Z375" i="4"/>
  <c r="Z699" i="4"/>
  <c r="Y351" i="4"/>
  <c r="Z387" i="4"/>
  <c r="Y411" i="4"/>
  <c r="Z345" i="4"/>
  <c r="Y771" i="4"/>
  <c r="Y615" i="4"/>
  <c r="Z231" i="4"/>
  <c r="AD747" i="4"/>
  <c r="AH747" i="4"/>
  <c r="Y363" i="4"/>
  <c r="Z783" i="4"/>
  <c r="Y627" i="4"/>
  <c r="Z201" i="4"/>
  <c r="Y159" i="4"/>
  <c r="Z675" i="4"/>
  <c r="Z339" i="4"/>
  <c r="Y663" i="4"/>
  <c r="Y333" i="4"/>
  <c r="Y327" i="4"/>
  <c r="Y681" i="4"/>
  <c r="Y765" i="4"/>
  <c r="Z381" i="4"/>
  <c r="Y717" i="4"/>
  <c r="Z153" i="4"/>
  <c r="Y153" i="4"/>
  <c r="AB153" i="4"/>
  <c r="Z267" i="4"/>
  <c r="Y267" i="4"/>
  <c r="AB267" i="4"/>
  <c r="Y195" i="4"/>
  <c r="Z633" i="4"/>
  <c r="Y633" i="4"/>
  <c r="AB633" i="4"/>
  <c r="Z429" i="4"/>
  <c r="Z795" i="4"/>
  <c r="Y795" i="4"/>
  <c r="Y231" i="4"/>
  <c r="Z207" i="4"/>
  <c r="Y783" i="4"/>
  <c r="Y201" i="4"/>
  <c r="Z441" i="4"/>
  <c r="AD291" i="4"/>
  <c r="AC309" i="4"/>
  <c r="AG309" i="4"/>
  <c r="AC687" i="4"/>
  <c r="AB213" i="4"/>
  <c r="Z213" i="4"/>
  <c r="Y213" i="4"/>
  <c r="Z471" i="4"/>
  <c r="Y471" i="4"/>
  <c r="Z303" i="4"/>
  <c r="Y825" i="4"/>
  <c r="Z351" i="4"/>
  <c r="AB165" i="4"/>
  <c r="Y165" i="4"/>
  <c r="Z165" i="4"/>
  <c r="Z411" i="4"/>
  <c r="Z771" i="4"/>
  <c r="Z615" i="4"/>
  <c r="Y747" i="4"/>
  <c r="Y291" i="4"/>
  <c r="Z363" i="4"/>
  <c r="Y609" i="4"/>
  <c r="Y453" i="4"/>
  <c r="Y645" i="4"/>
  <c r="Z627" i="4"/>
  <c r="Y789" i="4"/>
  <c r="Z159" i="4"/>
  <c r="Z681" i="4"/>
  <c r="Z765" i="4"/>
  <c r="Y309" i="4"/>
  <c r="Z717" i="4"/>
  <c r="AC153" i="2"/>
  <c r="AB153" i="2"/>
  <c r="AD681" i="4"/>
  <c r="AC657" i="2"/>
  <c r="AE657" i="2"/>
  <c r="AC393" i="2"/>
  <c r="AC717" i="4"/>
  <c r="AG717" i="4"/>
  <c r="AD351" i="4"/>
  <c r="AF339" i="4"/>
  <c r="AC525" i="2"/>
  <c r="AC165" i="2"/>
  <c r="AB723" i="2"/>
  <c r="AD723" i="2"/>
  <c r="AC765" i="4"/>
  <c r="AG765" i="4"/>
  <c r="AC291" i="4"/>
  <c r="AD687" i="4"/>
  <c r="Z69" i="2"/>
  <c r="AC819" i="2"/>
  <c r="AE819" i="2"/>
  <c r="AD69" i="4"/>
  <c r="AH69" i="4"/>
  <c r="AC339" i="4"/>
  <c r="AC801" i="2"/>
  <c r="AC75" i="2"/>
  <c r="AB75" i="2"/>
  <c r="AB837" i="2"/>
  <c r="AD837" i="2"/>
  <c r="AC837" i="2"/>
  <c r="AE837" i="2"/>
  <c r="AD753" i="4"/>
  <c r="AC753" i="4"/>
  <c r="AF747" i="4"/>
  <c r="AC729" i="2"/>
  <c r="AE729" i="2"/>
  <c r="AG747" i="4"/>
  <c r="AE747" i="4"/>
  <c r="AB435" i="2"/>
  <c r="AC9" i="2"/>
  <c r="AB219" i="2"/>
  <c r="AC81" i="2"/>
  <c r="AB81" i="2"/>
  <c r="AC669" i="2"/>
  <c r="AE669" i="2"/>
  <c r="AB669" i="2"/>
  <c r="AD669" i="2"/>
  <c r="AF3" i="4"/>
  <c r="AC345" i="4"/>
  <c r="AD309" i="4"/>
  <c r="AH309" i="4"/>
  <c r="AB585" i="2"/>
  <c r="AC585" i="2"/>
  <c r="AB597" i="2"/>
  <c r="AC597" i="2"/>
  <c r="AB171" i="2"/>
  <c r="AC171" i="2"/>
  <c r="AB387" i="2"/>
  <c r="AB603" i="2"/>
  <c r="AD603" i="2"/>
  <c r="AC603" i="2"/>
  <c r="AE603" i="2"/>
  <c r="AE51" i="4"/>
  <c r="AC177" i="2"/>
  <c r="Z57" i="2"/>
  <c r="AD693" i="4"/>
  <c r="AH693" i="4"/>
  <c r="AC693" i="4"/>
  <c r="AD633" i="4"/>
  <c r="AC633" i="4"/>
  <c r="AE291" i="4"/>
  <c r="AF291" i="4"/>
  <c r="AF699" i="4"/>
  <c r="AE699" i="4"/>
  <c r="AE339" i="4"/>
  <c r="AG693" i="4"/>
  <c r="AE675" i="4"/>
  <c r="AF627" i="4"/>
  <c r="AE627" i="4"/>
  <c r="AF675" i="4"/>
  <c r="H16" i="7"/>
  <c r="V8" i="7"/>
  <c r="I16" i="7"/>
  <c r="I23" i="7"/>
  <c r="H23" i="7"/>
  <c r="V5" i="7"/>
  <c r="V7" i="7"/>
  <c r="W7" i="7"/>
  <c r="V6" i="7"/>
  <c r="Z6" i="7"/>
  <c r="Z7" i="7"/>
  <c r="Z5" i="7"/>
  <c r="Z8" i="7"/>
  <c r="W8" i="7"/>
  <c r="AA8" i="7"/>
  <c r="AA7" i="7"/>
</calcChain>
</file>

<file path=xl/comments1.xml><?xml version="1.0" encoding="utf-8"?>
<comments xmlns="http://schemas.openxmlformats.org/spreadsheetml/2006/main">
  <authors>
    <author>Merethe Kleiven</author>
  </authors>
  <commentList>
    <comment ref="E2" authorId="0" shapeId="0">
      <text>
        <r>
          <rPr>
            <b/>
            <sz val="8"/>
            <color indexed="81"/>
            <rFont val="Tahoma"/>
            <charset val="1"/>
          </rPr>
          <t>Merethe Kleiven:</t>
        </r>
        <r>
          <rPr>
            <sz val="8"/>
            <color indexed="81"/>
            <rFont val="Tahoma"/>
            <charset val="1"/>
          </rPr>
          <t xml:space="preserve">
Fish nr used in the file for publication to give eavh fish its unique nr.</t>
        </r>
      </text>
    </comment>
  </commentList>
</comments>
</file>

<file path=xl/comments2.xml><?xml version="1.0" encoding="utf-8"?>
<comments xmlns="http://schemas.openxmlformats.org/spreadsheetml/2006/main">
  <authors>
    <author>Merethe Kleiven</author>
  </authors>
  <commentList>
    <comment ref="E2" authorId="0" shapeId="0">
      <text>
        <r>
          <rPr>
            <b/>
            <sz val="8"/>
            <color indexed="81"/>
            <rFont val="Tahoma"/>
            <charset val="1"/>
          </rPr>
          <t>Merethe Kleiven:</t>
        </r>
        <r>
          <rPr>
            <sz val="8"/>
            <color indexed="81"/>
            <rFont val="Tahoma"/>
            <charset val="1"/>
          </rPr>
          <t xml:space="preserve">
Fish nr used in the file for publication to give eavh fish its unique nr.</t>
        </r>
      </text>
    </comment>
  </commentList>
</comments>
</file>

<file path=xl/sharedStrings.xml><?xml version="1.0" encoding="utf-8"?>
<sst xmlns="http://schemas.openxmlformats.org/spreadsheetml/2006/main" count="8818" uniqueCount="113">
  <si>
    <t>Experiment code</t>
  </si>
  <si>
    <t>Exposure rout</t>
  </si>
  <si>
    <t>Exposure type</t>
  </si>
  <si>
    <t>Sampling time</t>
  </si>
  <si>
    <t>E2-13</t>
  </si>
  <si>
    <t>Diet</t>
  </si>
  <si>
    <t>Cont.</t>
  </si>
  <si>
    <t>S-Ag</t>
  </si>
  <si>
    <t>C-Ag</t>
  </si>
  <si>
    <t>Ag+</t>
  </si>
  <si>
    <t>Fish nr</t>
  </si>
  <si>
    <t>Organ</t>
  </si>
  <si>
    <t>Tube nr</t>
  </si>
  <si>
    <t>Before weight (g)</t>
  </si>
  <si>
    <t>After weight (g)</t>
  </si>
  <si>
    <t>Gi</t>
  </si>
  <si>
    <t>Gill</t>
  </si>
  <si>
    <t>Li</t>
  </si>
  <si>
    <t>Liver</t>
  </si>
  <si>
    <t>Ki</t>
  </si>
  <si>
    <t>Kidney</t>
  </si>
  <si>
    <t>Bi</t>
  </si>
  <si>
    <t>Bile</t>
  </si>
  <si>
    <t>Ha</t>
  </si>
  <si>
    <t>Heart</t>
  </si>
  <si>
    <t>Int.</t>
  </si>
  <si>
    <t>Intestines</t>
  </si>
  <si>
    <t>Br</t>
  </si>
  <si>
    <t>Brain</t>
  </si>
  <si>
    <t>Bl</t>
  </si>
  <si>
    <t>Blood</t>
  </si>
  <si>
    <t>Mi</t>
  </si>
  <si>
    <t>Spleen</t>
  </si>
  <si>
    <t>ccpm</t>
  </si>
  <si>
    <t>GC</t>
  </si>
  <si>
    <t>Gut content</t>
  </si>
  <si>
    <t>Water</t>
  </si>
  <si>
    <t>P-Ag</t>
  </si>
  <si>
    <t>o</t>
  </si>
  <si>
    <t>.</t>
  </si>
  <si>
    <t>Weight fish (g)</t>
  </si>
  <si>
    <t>Length fish (cm)</t>
  </si>
  <si>
    <t>Weight organ (g)</t>
  </si>
  <si>
    <t>x</t>
  </si>
  <si>
    <t>Tube before weight (g)</t>
  </si>
  <si>
    <t>Tube, after weight (g)</t>
  </si>
  <si>
    <t>St.dev.</t>
  </si>
  <si>
    <t>ccpm for the controls</t>
  </si>
  <si>
    <t>Avg bio conc. Factor</t>
  </si>
  <si>
    <t>Avg over time</t>
  </si>
  <si>
    <t>x10_2</t>
  </si>
  <si>
    <t>x10_1</t>
  </si>
  <si>
    <t>x10-2</t>
  </si>
  <si>
    <t>x10-3</t>
  </si>
  <si>
    <t>x10-4</t>
  </si>
  <si>
    <t>Half life 110m-ag</t>
  </si>
  <si>
    <t>Start exposure</t>
  </si>
  <si>
    <t>Date samples measured</t>
  </si>
  <si>
    <t>Days past since start of exp.</t>
  </si>
  <si>
    <t>Decay corrected ccpm</t>
  </si>
  <si>
    <t>ccpm/g tissue</t>
  </si>
  <si>
    <t>Decay correction performed</t>
  </si>
  <si>
    <t>Half life 110m-ag days</t>
  </si>
  <si>
    <t>Decay corrected</t>
  </si>
  <si>
    <t>Conc. Fact. (ccpm/g tissue)/(avg ccpm/ mL water)</t>
  </si>
  <si>
    <t>Organ: Bile</t>
  </si>
  <si>
    <t>Time (h)</t>
  </si>
  <si>
    <t>Control</t>
  </si>
  <si>
    <t>Organ: Gill</t>
  </si>
  <si>
    <t>Organ: Kidney</t>
  </si>
  <si>
    <t>Organ: Liver</t>
  </si>
  <si>
    <t>Dietary exposure</t>
  </si>
  <si>
    <t>Waterborne exposure</t>
  </si>
  <si>
    <t>Avg Transfer factor</t>
  </si>
  <si>
    <t>Transfer Factor (ccpm/g tissue)/(avg ccpm/g food)</t>
  </si>
  <si>
    <t>Tissue</t>
  </si>
  <si>
    <t>Avg. Ccpm/g tissue</t>
  </si>
  <si>
    <t>St.dev. Ccpm/g tissue</t>
  </si>
  <si>
    <t>Total (µg/L)</t>
  </si>
  <si>
    <t>Rep.1</t>
  </si>
  <si>
    <t>Rep.2</t>
  </si>
  <si>
    <t>Rep.3</t>
  </si>
  <si>
    <t>Average</t>
  </si>
  <si>
    <t>St.dev</t>
  </si>
  <si>
    <t>Average  over time</t>
  </si>
  <si>
    <t>% of nominal</t>
  </si>
  <si>
    <t xml:space="preserve">Control </t>
  </si>
  <si>
    <t>0h</t>
  </si>
  <si>
    <t>&lt;0,010</t>
  </si>
  <si>
    <t>&lt;LD</t>
  </si>
  <si>
    <t>3h</t>
  </si>
  <si>
    <t>7h</t>
  </si>
  <si>
    <t>24h</t>
  </si>
  <si>
    <t>48h</t>
  </si>
  <si>
    <r>
      <t>AgNO</t>
    </r>
    <r>
      <rPr>
        <vertAlign val="subscript"/>
        <sz val="10"/>
        <color indexed="8"/>
        <rFont val="Arial"/>
        <family val="2"/>
      </rPr>
      <t>3</t>
    </r>
  </si>
  <si>
    <t>Particulate</t>
  </si>
  <si>
    <t>Total (ccpm)</t>
  </si>
  <si>
    <t>&lt;0.22 µm (ccpm)</t>
  </si>
  <si>
    <t>3kDa (ccpm) (hollow fiber)</t>
  </si>
  <si>
    <t>pH</t>
  </si>
  <si>
    <t>Conductivity (µS/cm)</t>
  </si>
  <si>
    <t>Temperature (ºC)</t>
  </si>
  <si>
    <t>4h</t>
  </si>
  <si>
    <t>8h</t>
  </si>
  <si>
    <t>Colloidal/NP</t>
  </si>
  <si>
    <t>Dissolved Ag</t>
  </si>
  <si>
    <t xml:space="preserve">AgNO3 </t>
  </si>
  <si>
    <t>Over time</t>
  </si>
  <si>
    <t>Mean</t>
  </si>
  <si>
    <t>Standard deviation</t>
  </si>
  <si>
    <t>AgNO3</t>
  </si>
  <si>
    <t xml:space="preserve">Measures 110m-Ag in water samples, sample volum 20 mL. </t>
  </si>
  <si>
    <t>Size fractionations of Ag, as % of mean total measured 110m-Ag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</si>
</sst>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74" formatCode="0.0000"/>
    <numFmt numFmtId="175" formatCode="0.00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vertAlign val="subscript"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75" fontId="0" fillId="0" borderId="0" xfId="0" applyNumberFormat="1" applyFill="1"/>
    <xf numFmtId="0" fontId="0" fillId="0" borderId="1" xfId="0" applyBorder="1"/>
    <xf numFmtId="174" fontId="0" fillId="0" borderId="0" xfId="0" applyNumberFormat="1"/>
    <xf numFmtId="1" fontId="1" fillId="0" borderId="0" xfId="0" applyNumberFormat="1" applyFont="1" applyBorder="1"/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175" fontId="5" fillId="0" borderId="0" xfId="0" applyNumberFormat="1" applyFont="1" applyFill="1" applyAlignment="1">
      <alignment wrapText="1"/>
    </xf>
    <xf numFmtId="164" fontId="0" fillId="0" borderId="0" xfId="0" applyNumberFormat="1" applyFill="1"/>
    <xf numFmtId="174" fontId="0" fillId="0" borderId="0" xfId="0" applyNumberFormat="1" applyFill="1"/>
    <xf numFmtId="1" fontId="1" fillId="0" borderId="0" xfId="0" applyNumberFormat="1" applyFont="1" applyFill="1"/>
    <xf numFmtId="2" fontId="0" fillId="0" borderId="0" xfId="0" applyNumberFormat="1" applyFill="1"/>
    <xf numFmtId="0" fontId="5" fillId="0" borderId="0" xfId="0" applyFont="1"/>
    <xf numFmtId="0" fontId="0" fillId="0" borderId="2" xfId="0" applyBorder="1"/>
    <xf numFmtId="0" fontId="1" fillId="0" borderId="3" xfId="0" applyFont="1" applyBorder="1" applyAlignment="1">
      <alignment horizontal="left"/>
    </xf>
    <xf numFmtId="0" fontId="1" fillId="0" borderId="0" xfId="0" applyFont="1" applyBorder="1"/>
    <xf numFmtId="0" fontId="1" fillId="0" borderId="4" xfId="0" applyFont="1" applyBorder="1"/>
    <xf numFmtId="174" fontId="1" fillId="0" borderId="5" xfId="0" applyNumberFormat="1" applyFont="1" applyBorder="1"/>
    <xf numFmtId="174" fontId="1" fillId="0" borderId="0" xfId="0" applyNumberFormat="1" applyFont="1" applyBorder="1"/>
    <xf numFmtId="174" fontId="1" fillId="0" borderId="4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1" xfId="0" applyFont="1" applyBorder="1"/>
    <xf numFmtId="0" fontId="1" fillId="0" borderId="7" xfId="0" applyFont="1" applyBorder="1"/>
    <xf numFmtId="174" fontId="1" fillId="0" borderId="8" xfId="0" applyNumberFormat="1" applyFont="1" applyBorder="1"/>
    <xf numFmtId="174" fontId="1" fillId="0" borderId="1" xfId="0" applyNumberFormat="1" applyFont="1" applyBorder="1"/>
    <xf numFmtId="174" fontId="1" fillId="0" borderId="7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7" fillId="0" borderId="0" xfId="0" applyFont="1"/>
    <xf numFmtId="1" fontId="1" fillId="0" borderId="5" xfId="0" applyNumberFormat="1" applyFont="1" applyBorder="1"/>
    <xf numFmtId="1" fontId="1" fillId="0" borderId="4" xfId="0" applyNumberFormat="1" applyFont="1" applyBorder="1"/>
    <xf numFmtId="1" fontId="1" fillId="0" borderId="8" xfId="0" applyNumberFormat="1" applyFont="1" applyBorder="1"/>
    <xf numFmtId="1" fontId="1" fillId="0" borderId="1" xfId="0" applyNumberFormat="1" applyFont="1" applyBorder="1"/>
    <xf numFmtId="1" fontId="1" fillId="0" borderId="7" xfId="0" applyNumberFormat="1" applyFont="1" applyBorder="1"/>
    <xf numFmtId="0" fontId="0" fillId="0" borderId="0" xfId="0" applyFill="1" applyAlignment="1">
      <alignment wrapText="1"/>
    </xf>
    <xf numFmtId="1" fontId="5" fillId="0" borderId="1" xfId="0" applyNumberFormat="1" applyFont="1" applyFill="1" applyBorder="1" applyAlignment="1">
      <alignment wrapText="1"/>
    </xf>
    <xf numFmtId="174" fontId="5" fillId="0" borderId="1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" fontId="0" fillId="0" borderId="0" xfId="0" applyNumberFormat="1" applyFill="1" applyBorder="1"/>
    <xf numFmtId="0" fontId="1" fillId="0" borderId="0" xfId="0" applyFont="1" applyFill="1"/>
    <xf numFmtId="14" fontId="1" fillId="0" borderId="0" xfId="0" applyNumberFormat="1" applyFont="1" applyFill="1"/>
    <xf numFmtId="174" fontId="1" fillId="0" borderId="0" xfId="0" applyNumberFormat="1" applyFont="1" applyFill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0" fillId="0" borderId="4" xfId="0" applyFill="1" applyBorder="1"/>
    <xf numFmtId="0" fontId="5" fillId="0" borderId="7" xfId="0" applyFont="1" applyFill="1" applyBorder="1" applyAlignment="1">
      <alignment wrapText="1"/>
    </xf>
    <xf numFmtId="0" fontId="1" fillId="0" borderId="4" xfId="0" applyFont="1" applyFill="1" applyBorder="1"/>
    <xf numFmtId="0" fontId="5" fillId="0" borderId="4" xfId="0" applyFont="1" applyBorder="1" applyAlignment="1">
      <alignment wrapText="1"/>
    </xf>
    <xf numFmtId="0" fontId="0" fillId="0" borderId="4" xfId="0" applyBorder="1"/>
    <xf numFmtId="0" fontId="5" fillId="0" borderId="4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5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" fontId="0" fillId="0" borderId="1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515471</xdr:colOff>
      <xdr:row>5</xdr:row>
      <xdr:rowOff>78441</xdr:rowOff>
    </xdr:from>
    <xdr:to>
      <xdr:col>38</xdr:col>
      <xdr:colOff>358589</xdr:colOff>
      <xdr:row>13</xdr:row>
      <xdr:rowOff>22411</xdr:rowOff>
    </xdr:to>
    <xdr:sp macro="" textlink="">
      <xdr:nvSpPr>
        <xdr:cNvPr id="2" name="TextBox 1"/>
        <xdr:cNvSpPr txBox="1"/>
      </xdr:nvSpPr>
      <xdr:spPr>
        <a:xfrm>
          <a:off x="21403236" y="1512794"/>
          <a:ext cx="2868706" cy="11990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ccpm/mL</a:t>
          </a:r>
          <a:r>
            <a:rPr lang="en-US" sz="1100" baseline="0"/>
            <a:t> water  used in the bioconcentration ratio calculataions (ccpm/g tissue)/(ccpm/mL water):</a:t>
          </a:r>
        </a:p>
        <a:p>
          <a:r>
            <a:rPr lang="en-US" sz="1100" baseline="0"/>
            <a:t>For Ag+ = 2.0</a:t>
          </a:r>
        </a:p>
        <a:p>
          <a:r>
            <a:rPr lang="en-US" sz="1100" baseline="0"/>
            <a:t>For S-ag = 2.4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9"/>
  <sheetViews>
    <sheetView workbookViewId="0">
      <selection activeCell="D27" sqref="D27"/>
    </sheetView>
  </sheetViews>
  <sheetFormatPr defaultRowHeight="12.75" x14ac:dyDescent="0.2"/>
  <cols>
    <col min="1" max="1" width="9.140625" style="60"/>
    <col min="2" max="2" width="10.7109375" style="60" customWidth="1"/>
    <col min="3" max="5" width="9.140625" style="60"/>
    <col min="6" max="6" width="10.5703125" style="60" bestFit="1" customWidth="1"/>
    <col min="7" max="16384" width="9.140625" style="60"/>
  </cols>
  <sheetData>
    <row r="2" spans="1:39" s="59" customFormat="1" ht="25.5" x14ac:dyDescent="0.2">
      <c r="A2" s="75" t="s">
        <v>2</v>
      </c>
      <c r="B2" s="75" t="s">
        <v>3</v>
      </c>
      <c r="C2" s="123" t="s">
        <v>78</v>
      </c>
      <c r="D2" s="123"/>
      <c r="E2" s="123"/>
      <c r="F2" s="123"/>
      <c r="G2" s="123"/>
      <c r="H2" s="123"/>
      <c r="I2" s="123"/>
      <c r="J2" s="123"/>
    </row>
    <row r="3" spans="1:39" s="59" customFormat="1" ht="25.5" x14ac:dyDescent="0.2">
      <c r="A3" s="72"/>
      <c r="B3" s="72"/>
      <c r="C3" s="72" t="s">
        <v>79</v>
      </c>
      <c r="D3" s="72" t="s">
        <v>80</v>
      </c>
      <c r="E3" s="72" t="s">
        <v>81</v>
      </c>
      <c r="F3" s="73" t="s">
        <v>82</v>
      </c>
      <c r="G3" s="72" t="s">
        <v>83</v>
      </c>
      <c r="H3" s="73" t="s">
        <v>84</v>
      </c>
      <c r="I3" s="72" t="s">
        <v>83</v>
      </c>
      <c r="J3" s="74" t="s">
        <v>85</v>
      </c>
    </row>
    <row r="4" spans="1:39" x14ac:dyDescent="0.2">
      <c r="A4" s="60" t="s">
        <v>86</v>
      </c>
      <c r="B4" s="60" t="s">
        <v>87</v>
      </c>
      <c r="C4" s="60" t="s">
        <v>88</v>
      </c>
      <c r="D4" s="60" t="s">
        <v>89</v>
      </c>
      <c r="E4" s="60" t="s">
        <v>89</v>
      </c>
      <c r="F4" s="64">
        <v>0</v>
      </c>
      <c r="G4" s="64">
        <v>0</v>
      </c>
      <c r="H4" s="64">
        <f>AVERAGE(F4:F8)</f>
        <v>0</v>
      </c>
      <c r="I4" s="64">
        <f>_xlfn.STDEV.S(F4:F8)</f>
        <v>0</v>
      </c>
      <c r="J4" s="61"/>
    </row>
    <row r="5" spans="1:39" x14ac:dyDescent="0.2">
      <c r="A5" s="60" t="s">
        <v>86</v>
      </c>
      <c r="B5" s="60" t="s">
        <v>90</v>
      </c>
      <c r="C5" s="60" t="s">
        <v>89</v>
      </c>
      <c r="D5" s="60" t="s">
        <v>89</v>
      </c>
      <c r="E5" s="60" t="s">
        <v>89</v>
      </c>
      <c r="F5" s="64">
        <v>0</v>
      </c>
      <c r="G5" s="64">
        <v>0</v>
      </c>
      <c r="H5" s="64"/>
      <c r="I5" s="64"/>
      <c r="J5" s="61"/>
    </row>
    <row r="6" spans="1:39" x14ac:dyDescent="0.2">
      <c r="A6" s="60" t="s">
        <v>86</v>
      </c>
      <c r="B6" s="60" t="s">
        <v>91</v>
      </c>
      <c r="C6" s="60" t="s">
        <v>89</v>
      </c>
      <c r="D6" s="60" t="s">
        <v>88</v>
      </c>
      <c r="E6" s="60" t="s">
        <v>89</v>
      </c>
      <c r="F6" s="64">
        <v>0</v>
      </c>
      <c r="G6" s="64">
        <v>0</v>
      </c>
      <c r="H6" s="64"/>
      <c r="I6" s="64"/>
      <c r="J6" s="61"/>
    </row>
    <row r="7" spans="1:39" x14ac:dyDescent="0.2">
      <c r="A7" s="60" t="s">
        <v>86</v>
      </c>
      <c r="B7" s="60" t="s">
        <v>92</v>
      </c>
      <c r="C7" s="60" t="s">
        <v>89</v>
      </c>
      <c r="D7" s="60" t="s">
        <v>89</v>
      </c>
      <c r="E7" s="60" t="s">
        <v>89</v>
      </c>
      <c r="F7" s="64">
        <v>0</v>
      </c>
      <c r="G7" s="64">
        <v>0</v>
      </c>
      <c r="H7" s="64"/>
      <c r="I7" s="64"/>
      <c r="J7" s="61"/>
    </row>
    <row r="8" spans="1:39" x14ac:dyDescent="0.2">
      <c r="A8" s="60" t="s">
        <v>86</v>
      </c>
      <c r="B8" s="60" t="s">
        <v>93</v>
      </c>
      <c r="C8" s="60">
        <v>1.0999999999999999E-2</v>
      </c>
      <c r="D8" s="60" t="s">
        <v>89</v>
      </c>
      <c r="E8" s="60" t="s">
        <v>89</v>
      </c>
      <c r="F8" s="79">
        <v>0</v>
      </c>
      <c r="G8" s="79">
        <v>0</v>
      </c>
      <c r="H8" s="65"/>
      <c r="I8" s="65"/>
      <c r="J8" s="62"/>
    </row>
    <row r="9" spans="1:39" x14ac:dyDescent="0.2">
      <c r="A9" s="60" t="s">
        <v>8</v>
      </c>
      <c r="B9" s="60" t="s">
        <v>87</v>
      </c>
      <c r="C9" s="60">
        <v>7.7</v>
      </c>
      <c r="D9" s="60">
        <v>3.1</v>
      </c>
      <c r="E9" s="60">
        <v>3.1</v>
      </c>
      <c r="F9" s="67">
        <f>AVERAGE(C9:E9)</f>
        <v>4.6333333333333337</v>
      </c>
      <c r="G9" s="65">
        <f>_xlfn.STDEV.S(C9:E9)</f>
        <v>2.6558112382722787</v>
      </c>
      <c r="H9" s="65">
        <f>AVERAGE(C9:E13)</f>
        <v>3.3933333333333331</v>
      </c>
      <c r="I9" s="65">
        <f>_xlfn.STDEV.S(C9:E13)</f>
        <v>1.7838428288656047</v>
      </c>
      <c r="J9" s="63">
        <f>F9/6*100</f>
        <v>77.222222222222229</v>
      </c>
    </row>
    <row r="10" spans="1:39" x14ac:dyDescent="0.2">
      <c r="A10" s="60" t="s">
        <v>8</v>
      </c>
      <c r="B10" s="60" t="s">
        <v>90</v>
      </c>
      <c r="C10" s="60">
        <v>4.0999999999999996</v>
      </c>
      <c r="D10" s="60">
        <v>2.8</v>
      </c>
      <c r="E10" s="60">
        <v>3.1</v>
      </c>
      <c r="F10" s="67">
        <f t="shared" ref="F10:F18" si="0">AVERAGE(C10:E10)</f>
        <v>3.3333333333333335</v>
      </c>
      <c r="G10" s="65">
        <f t="shared" ref="G10:G18" si="1">_xlfn.STDEV.S(C10:E10)</f>
        <v>0.680685928555403</v>
      </c>
      <c r="H10" s="65"/>
      <c r="I10" s="65"/>
      <c r="J10" s="63">
        <f t="shared" ref="J10:J18" si="2">F10/6*100</f>
        <v>55.555555555555557</v>
      </c>
    </row>
    <row r="11" spans="1:39" x14ac:dyDescent="0.2">
      <c r="A11" s="60" t="s">
        <v>8</v>
      </c>
      <c r="B11" s="60" t="s">
        <v>91</v>
      </c>
      <c r="C11" s="60">
        <v>6.6</v>
      </c>
      <c r="D11" s="60">
        <v>3.7</v>
      </c>
      <c r="E11" s="60">
        <v>3.5</v>
      </c>
      <c r="F11" s="67">
        <f t="shared" si="0"/>
        <v>4.6000000000000005</v>
      </c>
      <c r="G11" s="65">
        <f t="shared" si="1"/>
        <v>1.7349351572897456</v>
      </c>
      <c r="H11" s="65"/>
      <c r="I11" s="65"/>
      <c r="J11" s="63">
        <f t="shared" si="2"/>
        <v>76.666666666666671</v>
      </c>
    </row>
    <row r="12" spans="1:39" x14ac:dyDescent="0.2">
      <c r="A12" s="60" t="s">
        <v>8</v>
      </c>
      <c r="B12" s="60" t="s">
        <v>92</v>
      </c>
      <c r="C12" s="60">
        <v>1.9</v>
      </c>
      <c r="D12" s="60">
        <v>1.9</v>
      </c>
      <c r="E12" s="60">
        <v>1.9</v>
      </c>
      <c r="F12" s="67">
        <f t="shared" si="0"/>
        <v>1.8999999999999997</v>
      </c>
      <c r="G12" s="65">
        <f t="shared" si="1"/>
        <v>2.7194799110210365E-16</v>
      </c>
      <c r="H12" s="65"/>
      <c r="I12" s="65"/>
      <c r="J12" s="63">
        <f t="shared" si="2"/>
        <v>31.666666666666661</v>
      </c>
    </row>
    <row r="13" spans="1:39" x14ac:dyDescent="0.2">
      <c r="A13" s="60" t="s">
        <v>8</v>
      </c>
      <c r="B13" s="60" t="s">
        <v>93</v>
      </c>
      <c r="C13" s="60">
        <v>4.4000000000000004</v>
      </c>
      <c r="D13" s="60">
        <v>1.5</v>
      </c>
      <c r="E13" s="60">
        <v>1.6</v>
      </c>
      <c r="F13" s="67">
        <f t="shared" si="0"/>
        <v>2.5</v>
      </c>
      <c r="G13" s="65">
        <f t="shared" si="1"/>
        <v>1.6462077633154331</v>
      </c>
      <c r="H13" s="65"/>
      <c r="I13" s="65"/>
      <c r="J13" s="63">
        <f>F13/6*100</f>
        <v>41.666666666666671</v>
      </c>
    </row>
    <row r="14" spans="1:39" s="69" customFormat="1" ht="15.75" x14ac:dyDescent="0.3">
      <c r="A14" s="60" t="s">
        <v>94</v>
      </c>
      <c r="B14" s="60" t="s">
        <v>87</v>
      </c>
      <c r="C14" s="68">
        <v>3</v>
      </c>
      <c r="D14" s="60">
        <v>3.2</v>
      </c>
      <c r="E14" s="60">
        <v>3.1</v>
      </c>
      <c r="F14" s="67">
        <f>AVERAGE(C14:E14)</f>
        <v>3.1</v>
      </c>
      <c r="G14" s="65">
        <f t="shared" si="1"/>
        <v>0.10000000000000009</v>
      </c>
      <c r="H14" s="65">
        <f>AVERAGE(C14:E18)</f>
        <v>2.686666666666667</v>
      </c>
      <c r="I14" s="65">
        <f>_xlfn.STDEV.S(C14:E18)</f>
        <v>0.80166493416306006</v>
      </c>
      <c r="J14" s="63">
        <f t="shared" si="2"/>
        <v>51.666666666666671</v>
      </c>
      <c r="K14" s="60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1:39" s="70" customFormat="1" ht="15.75" x14ac:dyDescent="0.3">
      <c r="A15" s="60" t="s">
        <v>94</v>
      </c>
      <c r="B15" s="60" t="s">
        <v>90</v>
      </c>
      <c r="C15" s="60">
        <v>2.7</v>
      </c>
      <c r="D15" s="60">
        <v>2.9</v>
      </c>
      <c r="E15" s="60">
        <v>3.1</v>
      </c>
      <c r="F15" s="67">
        <f t="shared" si="0"/>
        <v>2.9</v>
      </c>
      <c r="G15" s="65">
        <f t="shared" si="1"/>
        <v>0.19999999999999996</v>
      </c>
      <c r="H15" s="65"/>
      <c r="I15" s="65"/>
      <c r="J15" s="63">
        <f t="shared" si="2"/>
        <v>48.333333333333336</v>
      </c>
      <c r="K15" s="60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 ht="15.75" x14ac:dyDescent="0.3">
      <c r="A16" s="60" t="s">
        <v>94</v>
      </c>
      <c r="B16" s="60" t="s">
        <v>91</v>
      </c>
      <c r="C16" s="60">
        <v>2.5</v>
      </c>
      <c r="D16" s="60">
        <v>2.5</v>
      </c>
      <c r="E16" s="60">
        <v>2.5</v>
      </c>
      <c r="F16" s="67">
        <f t="shared" si="0"/>
        <v>2.5</v>
      </c>
      <c r="G16" s="65">
        <f t="shared" si="1"/>
        <v>0</v>
      </c>
      <c r="H16" s="65"/>
      <c r="I16" s="65"/>
      <c r="J16" s="63">
        <f t="shared" si="2"/>
        <v>41.666666666666671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1:39" ht="15.75" x14ac:dyDescent="0.3">
      <c r="A17" s="60" t="s">
        <v>94</v>
      </c>
      <c r="B17" s="60" t="s">
        <v>92</v>
      </c>
      <c r="C17" s="60">
        <v>2.1</v>
      </c>
      <c r="D17" s="60">
        <v>2.1</v>
      </c>
      <c r="E17" s="60">
        <v>2.1</v>
      </c>
      <c r="F17" s="67">
        <f t="shared" si="0"/>
        <v>2.1</v>
      </c>
      <c r="G17" s="65">
        <f t="shared" si="1"/>
        <v>0</v>
      </c>
      <c r="H17" s="65"/>
      <c r="I17" s="65"/>
      <c r="J17" s="63">
        <f t="shared" si="2"/>
        <v>35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5.75" x14ac:dyDescent="0.3">
      <c r="A18" s="70" t="s">
        <v>94</v>
      </c>
      <c r="B18" s="70" t="s">
        <v>93</v>
      </c>
      <c r="C18" s="76">
        <v>5</v>
      </c>
      <c r="D18" s="70">
        <v>1.8</v>
      </c>
      <c r="E18" s="70">
        <v>1.7</v>
      </c>
      <c r="F18" s="77">
        <f t="shared" si="0"/>
        <v>2.8333333333333335</v>
      </c>
      <c r="G18" s="76">
        <f t="shared" si="1"/>
        <v>1.8770544300401455</v>
      </c>
      <c r="H18" s="76"/>
      <c r="I18" s="76"/>
      <c r="J18" s="78">
        <f t="shared" si="2"/>
        <v>47.222222222222229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1:39" x14ac:dyDescent="0.2">
      <c r="A19" s="64"/>
      <c r="B19" s="64"/>
      <c r="C19" s="64"/>
      <c r="D19" s="64"/>
      <c r="E19" s="64"/>
      <c r="F19" s="67"/>
      <c r="G19" s="64"/>
      <c r="H19" s="65"/>
      <c r="I19" s="65"/>
      <c r="J19" s="65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x14ac:dyDescent="0.2"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1:39" x14ac:dyDescent="0.2"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x14ac:dyDescent="0.2"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1:39" x14ac:dyDescent="0.2"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x14ac:dyDescent="0.2"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1:39" x14ac:dyDescent="0.2"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:39" x14ac:dyDescent="0.2"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1:39" x14ac:dyDescent="0.2"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 x14ac:dyDescent="0.2"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 x14ac:dyDescent="0.2"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x14ac:dyDescent="0.2">
      <c r="C30" s="71"/>
      <c r="D30" s="71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x14ac:dyDescent="0.2"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x14ac:dyDescent="0.2"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3:39" x14ac:dyDescent="0.2"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3:39" x14ac:dyDescent="0.2"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3:39" x14ac:dyDescent="0.2"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3:39" x14ac:dyDescent="0.2"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3:39" x14ac:dyDescent="0.2"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3:39" x14ac:dyDescent="0.2"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3:39" x14ac:dyDescent="0.2"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3:39" x14ac:dyDescent="0.2"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3:39" x14ac:dyDescent="0.2"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3:39" x14ac:dyDescent="0.2"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3:39" x14ac:dyDescent="0.2">
      <c r="C43" s="71"/>
      <c r="D43" s="71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3:39" x14ac:dyDescent="0.2">
      <c r="C44" s="71"/>
      <c r="D44" s="71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3:39" x14ac:dyDescent="0.2"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3:39" x14ac:dyDescent="0.2"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3:39" x14ac:dyDescent="0.2"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3:39" x14ac:dyDescent="0.2"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11:39" x14ac:dyDescent="0.2"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11:39" x14ac:dyDescent="0.2"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11:39" x14ac:dyDescent="0.2"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1:39" x14ac:dyDescent="0.2"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11:39" x14ac:dyDescent="0.2"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11:39" x14ac:dyDescent="0.2"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11:39" x14ac:dyDescent="0.2"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1:39" x14ac:dyDescent="0.2"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11:39" x14ac:dyDescent="0.2"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1:39" x14ac:dyDescent="0.2"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11:39" x14ac:dyDescent="0.2"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1:39" x14ac:dyDescent="0.2"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11:39" x14ac:dyDescent="0.2"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1:39" x14ac:dyDescent="0.2"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11:39" x14ac:dyDescent="0.2"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1:39" x14ac:dyDescent="0.2"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11:39" x14ac:dyDescent="0.2"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1:39" x14ac:dyDescent="0.2"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11:39" x14ac:dyDescent="0.2"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11:39" x14ac:dyDescent="0.2"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1:39" x14ac:dyDescent="0.2"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1:39" x14ac:dyDescent="0.2"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1:39" x14ac:dyDescent="0.2"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1:39" x14ac:dyDescent="0.2"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1:39" x14ac:dyDescent="0.2"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1:39" x14ac:dyDescent="0.2"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1:39" x14ac:dyDescent="0.2"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1:39" x14ac:dyDescent="0.2"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1:39" x14ac:dyDescent="0.2"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1:39" x14ac:dyDescent="0.2"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1:39" x14ac:dyDescent="0.2"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1:39" x14ac:dyDescent="0.2"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  <row r="81" spans="11:39" x14ac:dyDescent="0.2"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</row>
    <row r="82" spans="11:39" x14ac:dyDescent="0.2"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</row>
    <row r="83" spans="11:39" x14ac:dyDescent="0.2"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</row>
    <row r="84" spans="11:39" x14ac:dyDescent="0.2"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</row>
    <row r="85" spans="11:39" x14ac:dyDescent="0.2"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</row>
    <row r="86" spans="11:39" x14ac:dyDescent="0.2"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</row>
    <row r="87" spans="11:39" x14ac:dyDescent="0.2"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</row>
    <row r="88" spans="11:39" x14ac:dyDescent="0.2"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</row>
    <row r="89" spans="11:39" x14ac:dyDescent="0.2"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</row>
    <row r="90" spans="11:39" x14ac:dyDescent="0.2"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</row>
    <row r="91" spans="11:39" x14ac:dyDescent="0.2"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</row>
    <row r="92" spans="11:39" x14ac:dyDescent="0.2"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</row>
    <row r="93" spans="11:39" x14ac:dyDescent="0.2"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</row>
    <row r="94" spans="11:39" x14ac:dyDescent="0.2"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</row>
    <row r="95" spans="11:39" x14ac:dyDescent="0.2"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</row>
    <row r="96" spans="11:39" x14ac:dyDescent="0.2"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</row>
    <row r="97" spans="11:39" x14ac:dyDescent="0.2"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</row>
    <row r="98" spans="11:39" x14ac:dyDescent="0.2"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</row>
    <row r="99" spans="11:39" x14ac:dyDescent="0.2"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</row>
  </sheetData>
  <mergeCells count="1">
    <mergeCell ref="C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opLeftCell="D1" workbookViewId="0">
      <selection activeCell="AB21" sqref="AB21"/>
    </sheetView>
  </sheetViews>
  <sheetFormatPr defaultRowHeight="12.75" x14ac:dyDescent="0.2"/>
  <cols>
    <col min="1" max="1" width="3.42578125" style="90" customWidth="1"/>
    <col min="2" max="2" width="12.5703125" style="81" bestFit="1" customWidth="1"/>
    <col min="3" max="3" width="13.140625" style="81" bestFit="1" customWidth="1"/>
    <col min="4" max="4" width="11.140625" style="81" bestFit="1" customWidth="1"/>
    <col min="5" max="5" width="11.7109375" style="81" bestFit="1" customWidth="1"/>
    <col min="6" max="6" width="8" style="81" customWidth="1"/>
    <col min="7" max="7" width="13.42578125" style="81" customWidth="1"/>
    <col min="8" max="8" width="11.7109375" style="81" bestFit="1" customWidth="1"/>
    <col min="9" max="9" width="10" style="81" customWidth="1"/>
    <col min="10" max="11" width="9.140625" style="81"/>
    <col min="12" max="12" width="12.42578125" style="81" customWidth="1"/>
    <col min="13" max="14" width="9.28515625" style="81" customWidth="1"/>
    <col min="15" max="18" width="9.140625" style="81"/>
    <col min="19" max="19" width="11.5703125" style="81" customWidth="1"/>
    <col min="20" max="20" width="6.140625" style="81" customWidth="1"/>
    <col min="21" max="21" width="11.140625" style="81" customWidth="1"/>
    <col min="22" max="22" width="10.85546875" style="81" customWidth="1"/>
    <col min="23" max="23" width="11.42578125" style="81" customWidth="1"/>
    <col min="24" max="24" width="12.5703125" style="81" bestFit="1" customWidth="1"/>
    <col min="25" max="25" width="4.140625" style="81" customWidth="1"/>
    <col min="26" max="26" width="12" style="81" bestFit="1" customWidth="1"/>
    <col min="27" max="27" width="11.140625" style="81" bestFit="1" customWidth="1"/>
    <col min="28" max="28" width="11.7109375" style="81" bestFit="1" customWidth="1"/>
    <col min="29" max="16384" width="9.140625" style="81"/>
  </cols>
  <sheetData>
    <row r="1" spans="1:28" s="90" customFormat="1" x14ac:dyDescent="0.2"/>
    <row r="2" spans="1:28" x14ac:dyDescent="0.2">
      <c r="B2" s="129" t="s">
        <v>111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U2" s="126" t="s">
        <v>112</v>
      </c>
      <c r="V2" s="127"/>
      <c r="W2" s="127"/>
      <c r="X2" s="127"/>
      <c r="Y2" s="127"/>
      <c r="Z2" s="127"/>
      <c r="AA2" s="127"/>
      <c r="AB2" s="128"/>
    </row>
    <row r="3" spans="1:28" s="80" customFormat="1" ht="25.5" customHeight="1" x14ac:dyDescent="0.2">
      <c r="B3" s="105" t="s">
        <v>1</v>
      </c>
      <c r="C3" s="75" t="s">
        <v>2</v>
      </c>
      <c r="D3" s="75" t="s">
        <v>3</v>
      </c>
      <c r="E3" s="132" t="s">
        <v>96</v>
      </c>
      <c r="F3" s="132"/>
      <c r="G3" s="132"/>
      <c r="H3" s="132"/>
      <c r="I3" s="132"/>
      <c r="J3" s="132" t="s">
        <v>97</v>
      </c>
      <c r="K3" s="132"/>
      <c r="L3" s="132"/>
      <c r="M3" s="132"/>
      <c r="N3" s="132"/>
      <c r="O3" s="132" t="s">
        <v>98</v>
      </c>
      <c r="P3" s="132"/>
      <c r="Q3" s="132"/>
      <c r="R3" s="132"/>
      <c r="S3" s="133"/>
      <c r="U3" s="98"/>
      <c r="V3" s="124" t="s">
        <v>8</v>
      </c>
      <c r="W3" s="124"/>
      <c r="X3" s="124"/>
      <c r="Y3" s="122"/>
      <c r="Z3" s="124" t="s">
        <v>110</v>
      </c>
      <c r="AA3" s="124"/>
      <c r="AB3" s="125"/>
    </row>
    <row r="4" spans="1:28" x14ac:dyDescent="0.2">
      <c r="B4" s="99"/>
      <c r="C4" s="85"/>
      <c r="D4" s="85"/>
      <c r="E4" s="84" t="s">
        <v>79</v>
      </c>
      <c r="F4" s="84" t="s">
        <v>80</v>
      </c>
      <c r="G4" s="84" t="s">
        <v>81</v>
      </c>
      <c r="H4" s="84" t="s">
        <v>82</v>
      </c>
      <c r="I4" s="84" t="s">
        <v>46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46</v>
      </c>
      <c r="O4" s="84" t="s">
        <v>79</v>
      </c>
      <c r="P4" s="84" t="s">
        <v>80</v>
      </c>
      <c r="Q4" s="84" t="s">
        <v>81</v>
      </c>
      <c r="R4" s="84" t="s">
        <v>82</v>
      </c>
      <c r="S4" s="106" t="s">
        <v>46</v>
      </c>
      <c r="T4" s="82"/>
      <c r="U4" s="113"/>
      <c r="V4" s="70" t="s">
        <v>95</v>
      </c>
      <c r="W4" s="70" t="s">
        <v>104</v>
      </c>
      <c r="X4" s="70" t="s">
        <v>105</v>
      </c>
      <c r="Y4" s="70"/>
      <c r="Z4" s="70" t="s">
        <v>95</v>
      </c>
      <c r="AA4" s="70" t="s">
        <v>104</v>
      </c>
      <c r="AB4" s="115" t="s">
        <v>105</v>
      </c>
    </row>
    <row r="5" spans="1:28" x14ac:dyDescent="0.2">
      <c r="B5" s="98" t="s">
        <v>36</v>
      </c>
      <c r="C5" s="64" t="s">
        <v>6</v>
      </c>
      <c r="D5" s="64" t="s">
        <v>87</v>
      </c>
      <c r="E5" s="107">
        <v>1.8</v>
      </c>
      <c r="F5" s="107">
        <v>0</v>
      </c>
      <c r="G5" s="84">
        <v>2.1</v>
      </c>
      <c r="H5" s="108">
        <f>AVERAGE(E5:G5)</f>
        <v>1.3</v>
      </c>
      <c r="I5" s="108">
        <f>_xlfn.STDEV.S(E5:G5)</f>
        <v>1.1357816691600546</v>
      </c>
      <c r="J5" s="84"/>
      <c r="K5" s="84"/>
      <c r="L5" s="84"/>
      <c r="M5" s="84"/>
      <c r="N5" s="84"/>
      <c r="O5" s="84"/>
      <c r="P5" s="84"/>
      <c r="Q5" s="84"/>
      <c r="R5" s="84"/>
      <c r="S5" s="106"/>
      <c r="T5" s="82"/>
      <c r="U5" s="98" t="s">
        <v>90</v>
      </c>
      <c r="V5" s="79">
        <f>(H16-M12)/$H$16*100</f>
        <v>32.015092230296254</v>
      </c>
      <c r="W5" s="79">
        <v>59.600335382895501</v>
      </c>
      <c r="X5" s="79">
        <v>8.3845723868082693</v>
      </c>
      <c r="Y5" s="79"/>
      <c r="Z5" s="79">
        <f>($H$23-M19)/$H$23*100</f>
        <v>18.480970583347183</v>
      </c>
      <c r="AA5" s="79">
        <v>22.270234336047874</v>
      </c>
      <c r="AB5" s="116">
        <v>59.248795080604943</v>
      </c>
    </row>
    <row r="6" spans="1:28" x14ac:dyDescent="0.2">
      <c r="B6" s="98" t="s">
        <v>36</v>
      </c>
      <c r="C6" s="64" t="s">
        <v>6</v>
      </c>
      <c r="D6" s="64" t="s">
        <v>102</v>
      </c>
      <c r="E6" s="84">
        <v>0</v>
      </c>
      <c r="F6" s="84">
        <v>0</v>
      </c>
      <c r="G6" s="84">
        <v>0</v>
      </c>
      <c r="H6" s="108">
        <f t="shared" ref="H6:H22" si="0">AVERAGE(E6:G6)</f>
        <v>0</v>
      </c>
      <c r="I6" s="108">
        <f t="shared" ref="I6:I22" si="1">_xlfn.STDEV.S(E6:G6)</f>
        <v>0</v>
      </c>
      <c r="J6" s="84">
        <v>4.3</v>
      </c>
      <c r="K6" s="84">
        <v>0</v>
      </c>
      <c r="L6" s="84">
        <v>0</v>
      </c>
      <c r="M6" s="84"/>
      <c r="N6" s="84"/>
      <c r="O6" s="84">
        <v>0</v>
      </c>
      <c r="P6" s="84">
        <v>0</v>
      </c>
      <c r="Q6" s="84">
        <v>0.4</v>
      </c>
      <c r="R6" s="84"/>
      <c r="S6" s="106"/>
      <c r="T6" s="82"/>
      <c r="U6" s="98" t="s">
        <v>91</v>
      </c>
      <c r="V6" s="79">
        <f>($H$16-M13)/$H$16*100</f>
        <v>46.129122414756843</v>
      </c>
      <c r="W6" s="79">
        <v>49.678591391839014</v>
      </c>
      <c r="X6" s="79">
        <v>4.1922861934041364</v>
      </c>
      <c r="Y6" s="79"/>
      <c r="Z6" s="79">
        <f>($H$23-M20)/$H$23*100</f>
        <v>28.7020109689214</v>
      </c>
      <c r="AA6" s="79">
        <v>48.196775801894617</v>
      </c>
      <c r="AB6" s="116">
        <v>23.10121322918398</v>
      </c>
    </row>
    <row r="7" spans="1:28" x14ac:dyDescent="0.2">
      <c r="B7" s="98" t="s">
        <v>36</v>
      </c>
      <c r="C7" s="64" t="s">
        <v>6</v>
      </c>
      <c r="D7" s="64" t="s">
        <v>103</v>
      </c>
      <c r="E7" s="84">
        <v>1.1000000000000001</v>
      </c>
      <c r="F7" s="84">
        <v>1.4</v>
      </c>
      <c r="G7" s="84">
        <v>0.9</v>
      </c>
      <c r="H7" s="108">
        <f t="shared" si="0"/>
        <v>1.1333333333333333</v>
      </c>
      <c r="I7" s="108">
        <f t="shared" si="1"/>
        <v>0.2516611478423586</v>
      </c>
      <c r="J7" s="84"/>
      <c r="K7" s="84"/>
      <c r="L7" s="84"/>
      <c r="M7" s="84"/>
      <c r="N7" s="84"/>
      <c r="O7" s="84"/>
      <c r="P7" s="84"/>
      <c r="Q7" s="84"/>
      <c r="R7" s="84"/>
      <c r="S7" s="106"/>
      <c r="T7" s="82"/>
      <c r="U7" s="98" t="s">
        <v>92</v>
      </c>
      <c r="V7" s="79">
        <f>($H$16-M14)/$H$16*100</f>
        <v>61.081609837898263</v>
      </c>
      <c r="W7" s="79">
        <f>100-V7-X7</f>
        <v>38.918390162101737</v>
      </c>
      <c r="X7" s="79">
        <v>0</v>
      </c>
      <c r="Y7" s="79"/>
      <c r="Z7" s="79">
        <f>($H$23-M21)/$H$23*100</f>
        <v>52.384909423300662</v>
      </c>
      <c r="AA7" s="79">
        <f>100-Z7-AB7</f>
        <v>47.615090576699338</v>
      </c>
      <c r="AB7" s="116">
        <v>0</v>
      </c>
    </row>
    <row r="8" spans="1:28" x14ac:dyDescent="0.2">
      <c r="B8" s="98" t="s">
        <v>36</v>
      </c>
      <c r="C8" s="64" t="s">
        <v>6</v>
      </c>
      <c r="D8" s="64" t="s">
        <v>92</v>
      </c>
      <c r="E8" s="109">
        <v>8.5</v>
      </c>
      <c r="F8" s="84">
        <v>0.4</v>
      </c>
      <c r="G8" s="84">
        <v>0</v>
      </c>
      <c r="H8" s="108">
        <f t="shared" si="0"/>
        <v>2.9666666666666668</v>
      </c>
      <c r="I8" s="108">
        <f t="shared" si="1"/>
        <v>4.7961790347456095</v>
      </c>
      <c r="J8" s="84"/>
      <c r="K8" s="84"/>
      <c r="L8" s="84"/>
      <c r="M8" s="84"/>
      <c r="N8" s="84"/>
      <c r="O8" s="84"/>
      <c r="P8" s="84"/>
      <c r="Q8" s="84"/>
      <c r="R8" s="84"/>
      <c r="S8" s="106"/>
      <c r="T8" s="82"/>
      <c r="U8" s="113" t="s">
        <v>93</v>
      </c>
      <c r="V8" s="117">
        <f>($H$16-M15)/$H$16*100</f>
        <v>77.152040245947461</v>
      </c>
      <c r="W8" s="117">
        <f>100-V8-X8</f>
        <v>22.847959754052539</v>
      </c>
      <c r="X8" s="117">
        <v>0</v>
      </c>
      <c r="Y8" s="117"/>
      <c r="Z8" s="117">
        <f>($H$23-M22)/$H$23*100</f>
        <v>60.113013129466516</v>
      </c>
      <c r="AA8" s="117">
        <f>100-Z8-AB8</f>
        <v>39.886986870533484</v>
      </c>
      <c r="AB8" s="118">
        <v>0</v>
      </c>
    </row>
    <row r="9" spans="1:28" x14ac:dyDescent="0.2">
      <c r="B9" s="98" t="s">
        <v>36</v>
      </c>
      <c r="C9" s="64" t="s">
        <v>6</v>
      </c>
      <c r="D9" s="64" t="s">
        <v>93</v>
      </c>
      <c r="E9" s="84">
        <v>0.6</v>
      </c>
      <c r="F9" s="84">
        <v>0</v>
      </c>
      <c r="G9" s="84">
        <v>0.9</v>
      </c>
      <c r="H9" s="108">
        <f t="shared" si="0"/>
        <v>0.5</v>
      </c>
      <c r="I9" s="108">
        <f t="shared" si="1"/>
        <v>0.45825756949558394</v>
      </c>
      <c r="J9" s="84"/>
      <c r="K9" s="84"/>
      <c r="L9" s="84"/>
      <c r="M9" s="84"/>
      <c r="N9" s="84"/>
      <c r="O9" s="84"/>
      <c r="P9" s="84"/>
      <c r="Q9" s="84"/>
      <c r="R9" s="84"/>
      <c r="S9" s="106"/>
      <c r="T9" s="82"/>
      <c r="U9" s="85"/>
      <c r="V9" s="85"/>
      <c r="W9" s="85"/>
      <c r="X9" s="85"/>
      <c r="Y9" s="85"/>
      <c r="Z9" s="85"/>
      <c r="AA9" s="85"/>
      <c r="AB9" s="85"/>
    </row>
    <row r="10" spans="1:28" s="85" customFormat="1" x14ac:dyDescent="0.2">
      <c r="A10" s="92"/>
      <c r="B10" s="98"/>
      <c r="C10" s="64"/>
      <c r="D10" s="64"/>
      <c r="E10" s="84"/>
      <c r="F10" s="84"/>
      <c r="G10" s="84"/>
      <c r="H10" s="108"/>
      <c r="I10" s="108"/>
      <c r="J10" s="84"/>
      <c r="K10" s="84"/>
      <c r="L10" s="84"/>
      <c r="M10" s="84"/>
      <c r="N10" s="84"/>
      <c r="O10" s="84"/>
      <c r="P10" s="84"/>
      <c r="Q10" s="84"/>
      <c r="R10" s="84"/>
      <c r="S10" s="106"/>
      <c r="T10" s="84"/>
      <c r="U10" s="81"/>
      <c r="V10" s="81"/>
      <c r="W10" s="81"/>
      <c r="X10" s="81"/>
      <c r="Y10" s="81"/>
      <c r="Z10" s="81"/>
      <c r="AA10" s="81"/>
      <c r="AB10" s="81"/>
    </row>
    <row r="11" spans="1:28" x14ac:dyDescent="0.2">
      <c r="B11" s="98" t="s">
        <v>36</v>
      </c>
      <c r="C11" s="64" t="s">
        <v>8</v>
      </c>
      <c r="D11" s="64" t="s">
        <v>87</v>
      </c>
      <c r="E11" s="84">
        <v>40.700000000000003</v>
      </c>
      <c r="F11" s="84">
        <v>52.1</v>
      </c>
      <c r="G11" s="84">
        <v>47.5</v>
      </c>
      <c r="H11" s="110">
        <f t="shared" si="0"/>
        <v>46.766666666666673</v>
      </c>
      <c r="I11" s="110">
        <f t="shared" si="1"/>
        <v>5.7352709904008297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11"/>
      <c r="T11" s="83"/>
    </row>
    <row r="12" spans="1:28" x14ac:dyDescent="0.2">
      <c r="B12" s="98" t="s">
        <v>36</v>
      </c>
      <c r="C12" s="64" t="s">
        <v>8</v>
      </c>
      <c r="D12" s="64" t="s">
        <v>102</v>
      </c>
      <c r="E12" s="84">
        <v>38.6</v>
      </c>
      <c r="F12" s="84">
        <v>51.7</v>
      </c>
      <c r="G12" s="84">
        <v>65.900000000000006</v>
      </c>
      <c r="H12" s="110">
        <f t="shared" si="0"/>
        <v>52.06666666666667</v>
      </c>
      <c r="I12" s="110">
        <f t="shared" si="1"/>
        <v>13.653693029116052</v>
      </c>
      <c r="J12" s="107">
        <v>33.5</v>
      </c>
      <c r="K12" s="107">
        <v>33</v>
      </c>
      <c r="L12" s="107">
        <v>30.8</v>
      </c>
      <c r="M12" s="110">
        <f>AVERAGE(J12:L12)</f>
        <v>32.43333333333333</v>
      </c>
      <c r="N12" s="110">
        <f t="shared" ref="N12:N22" si="2">_xlfn.STDEV.S(J12:L12)</f>
        <v>1.4364307617610157</v>
      </c>
      <c r="O12" s="107">
        <v>3</v>
      </c>
      <c r="P12" s="107">
        <v>2.8</v>
      </c>
      <c r="Q12" s="107">
        <v>6.2</v>
      </c>
      <c r="R12" s="110">
        <f>AVERAGE(O12:Q12)</f>
        <v>4</v>
      </c>
      <c r="S12" s="112">
        <f>_xlfn.STDEV.S(O12:Q12)</f>
        <v>1.9078784028338915</v>
      </c>
      <c r="T12" s="94"/>
    </row>
    <row r="13" spans="1:28" x14ac:dyDescent="0.2">
      <c r="B13" s="98" t="s">
        <v>36</v>
      </c>
      <c r="C13" s="64" t="s">
        <v>8</v>
      </c>
      <c r="D13" s="64" t="s">
        <v>103</v>
      </c>
      <c r="E13" s="84">
        <v>79.400000000000006</v>
      </c>
      <c r="F13" s="84">
        <v>86</v>
      </c>
      <c r="G13" s="84">
        <v>58.4</v>
      </c>
      <c r="H13" s="110">
        <f t="shared" si="0"/>
        <v>74.600000000000009</v>
      </c>
      <c r="I13" s="110">
        <f t="shared" si="1"/>
        <v>14.412494579357217</v>
      </c>
      <c r="J13" s="107">
        <v>25.2</v>
      </c>
      <c r="K13" s="107">
        <v>27.1</v>
      </c>
      <c r="L13" s="107">
        <v>24.8</v>
      </c>
      <c r="M13" s="110">
        <f>AVERAGE(J13:L13)</f>
        <v>25.7</v>
      </c>
      <c r="N13" s="110">
        <f t="shared" si="2"/>
        <v>1.2288205727444514</v>
      </c>
      <c r="O13" s="107">
        <v>3.4</v>
      </c>
      <c r="P13" s="107">
        <v>1.8</v>
      </c>
      <c r="Q13" s="107">
        <v>0.8</v>
      </c>
      <c r="R13" s="110">
        <f>AVERAGE(O13:Q13)</f>
        <v>2</v>
      </c>
      <c r="S13" s="112">
        <f>_xlfn.STDEV.S(O13:Q13)</f>
        <v>1.3114877048604001</v>
      </c>
      <c r="T13" s="94"/>
    </row>
    <row r="14" spans="1:28" x14ac:dyDescent="0.2">
      <c r="B14" s="98" t="s">
        <v>36</v>
      </c>
      <c r="C14" s="64" t="s">
        <v>8</v>
      </c>
      <c r="D14" s="64" t="s">
        <v>92</v>
      </c>
      <c r="E14" s="84">
        <v>28.1</v>
      </c>
      <c r="F14" s="84">
        <v>34.799999999999997</v>
      </c>
      <c r="G14" s="84">
        <v>31.4</v>
      </c>
      <c r="H14" s="110">
        <f t="shared" si="0"/>
        <v>31.433333333333334</v>
      </c>
      <c r="I14" s="110">
        <f t="shared" si="1"/>
        <v>3.3501243758005943</v>
      </c>
      <c r="J14" s="107">
        <v>21.2</v>
      </c>
      <c r="K14" s="107">
        <v>16.100000000000001</v>
      </c>
      <c r="L14" s="107">
        <v>18.399999999999999</v>
      </c>
      <c r="M14" s="110">
        <f t="shared" ref="M14:M22" si="3">AVERAGE(J14:L14)</f>
        <v>18.566666666666666</v>
      </c>
      <c r="N14" s="110">
        <f t="shared" si="2"/>
        <v>2.5540817005987546</v>
      </c>
      <c r="O14" s="107"/>
      <c r="P14" s="107"/>
      <c r="Q14" s="107"/>
      <c r="R14" s="107"/>
      <c r="S14" s="111"/>
      <c r="T14" s="83"/>
    </row>
    <row r="15" spans="1:28" x14ac:dyDescent="0.2">
      <c r="B15" s="98" t="s">
        <v>36</v>
      </c>
      <c r="C15" s="64" t="s">
        <v>8</v>
      </c>
      <c r="D15" s="64" t="s">
        <v>93</v>
      </c>
      <c r="E15" s="84">
        <v>42.1</v>
      </c>
      <c r="F15" s="84">
        <v>25.3</v>
      </c>
      <c r="G15" s="84">
        <v>33.6</v>
      </c>
      <c r="H15" s="110">
        <f t="shared" si="0"/>
        <v>33.666666666666664</v>
      </c>
      <c r="I15" s="110">
        <f t="shared" si="1"/>
        <v>8.4001984103551557</v>
      </c>
      <c r="J15" s="107">
        <v>7.9</v>
      </c>
      <c r="K15" s="107">
        <v>8.5</v>
      </c>
      <c r="L15" s="107">
        <v>16.3</v>
      </c>
      <c r="M15" s="110">
        <f t="shared" si="3"/>
        <v>10.9</v>
      </c>
      <c r="N15" s="110">
        <f t="shared" si="2"/>
        <v>4.6861498055439901</v>
      </c>
      <c r="O15" s="107"/>
      <c r="P15" s="107"/>
      <c r="Q15" s="107"/>
      <c r="R15" s="107"/>
      <c r="S15" s="111"/>
      <c r="T15" s="83"/>
    </row>
    <row r="16" spans="1:28" x14ac:dyDescent="0.2">
      <c r="B16" s="98"/>
      <c r="C16" s="64"/>
      <c r="D16" s="64" t="s">
        <v>107</v>
      </c>
      <c r="E16" s="84"/>
      <c r="F16" s="84"/>
      <c r="G16" s="84"/>
      <c r="H16" s="110">
        <f>AVERAGE(H11:H15)</f>
        <v>47.706666666666663</v>
      </c>
      <c r="I16" s="110">
        <f>_xlfn.STDEV.S(H11:H15)</f>
        <v>17.357185511738052</v>
      </c>
      <c r="J16" s="107"/>
      <c r="K16" s="107"/>
      <c r="L16" s="107"/>
      <c r="M16" s="110"/>
      <c r="N16" s="110"/>
      <c r="O16" s="107"/>
      <c r="P16" s="107"/>
      <c r="Q16" s="107"/>
      <c r="R16" s="107"/>
      <c r="S16" s="111"/>
      <c r="T16" s="83"/>
    </row>
    <row r="17" spans="2:20" x14ac:dyDescent="0.2">
      <c r="B17" s="98"/>
      <c r="C17" s="64"/>
      <c r="D17" s="64"/>
      <c r="E17" s="84"/>
      <c r="F17" s="84"/>
      <c r="G17" s="84"/>
      <c r="H17" s="110"/>
      <c r="I17" s="110"/>
      <c r="J17" s="107"/>
      <c r="K17" s="107"/>
      <c r="L17" s="107"/>
      <c r="M17" s="110"/>
      <c r="N17" s="110"/>
      <c r="O17" s="107"/>
      <c r="P17" s="107"/>
      <c r="Q17" s="107"/>
      <c r="R17" s="107"/>
      <c r="S17" s="111"/>
      <c r="T17" s="83"/>
    </row>
    <row r="18" spans="2:20" x14ac:dyDescent="0.2">
      <c r="B18" s="98" t="s">
        <v>36</v>
      </c>
      <c r="C18" s="64" t="s">
        <v>106</v>
      </c>
      <c r="D18" s="64" t="s">
        <v>87</v>
      </c>
      <c r="E18" s="84">
        <v>48.7</v>
      </c>
      <c r="F18" s="84">
        <v>54.5</v>
      </c>
      <c r="G18" s="84">
        <v>50.6</v>
      </c>
      <c r="H18" s="110">
        <f t="shared" si="0"/>
        <v>51.266666666666673</v>
      </c>
      <c r="I18" s="110">
        <f t="shared" si="1"/>
        <v>2.9569128044860107</v>
      </c>
      <c r="J18" s="107"/>
      <c r="K18" s="107"/>
      <c r="L18" s="107"/>
      <c r="M18" s="110"/>
      <c r="N18" s="110"/>
      <c r="O18" s="107"/>
      <c r="P18" s="107"/>
      <c r="Q18" s="107"/>
      <c r="R18" s="107"/>
      <c r="S18" s="111"/>
      <c r="T18" s="83"/>
    </row>
    <row r="19" spans="2:20" x14ac:dyDescent="0.2">
      <c r="B19" s="98" t="s">
        <v>36</v>
      </c>
      <c r="C19" s="64" t="s">
        <v>106</v>
      </c>
      <c r="D19" s="64" t="s">
        <v>102</v>
      </c>
      <c r="E19" s="84">
        <v>41.6</v>
      </c>
      <c r="F19" s="84">
        <v>44.7</v>
      </c>
      <c r="G19" s="84">
        <v>43.9</v>
      </c>
      <c r="H19" s="110">
        <f t="shared" si="0"/>
        <v>43.400000000000006</v>
      </c>
      <c r="I19" s="110">
        <f t="shared" si="1"/>
        <v>1.6093476939431082</v>
      </c>
      <c r="J19" s="107">
        <v>36.700000000000003</v>
      </c>
      <c r="K19" s="107">
        <v>28.1</v>
      </c>
      <c r="L19" s="107">
        <v>33.299999999999997</v>
      </c>
      <c r="M19" s="110">
        <f t="shared" si="3"/>
        <v>32.700000000000003</v>
      </c>
      <c r="N19" s="110">
        <f t="shared" si="2"/>
        <v>4.3312815655414898</v>
      </c>
      <c r="O19" s="107">
        <v>22.3</v>
      </c>
      <c r="P19" s="107">
        <v>22.3</v>
      </c>
      <c r="Q19" s="107">
        <v>26.7</v>
      </c>
      <c r="R19" s="110">
        <f>AVERAGE(O19:Q19)</f>
        <v>23.766666666666666</v>
      </c>
      <c r="S19" s="112">
        <f>_xlfn.STDEV.S(O19:Q19)</f>
        <v>2.5403411844343524</v>
      </c>
      <c r="T19" s="94"/>
    </row>
    <row r="20" spans="2:20" x14ac:dyDescent="0.2">
      <c r="B20" s="98" t="s">
        <v>36</v>
      </c>
      <c r="C20" s="64" t="s">
        <v>106</v>
      </c>
      <c r="D20" s="64" t="s">
        <v>103</v>
      </c>
      <c r="E20" s="84">
        <v>43.1</v>
      </c>
      <c r="F20" s="84">
        <v>46.1</v>
      </c>
      <c r="G20" s="84">
        <v>43.7</v>
      </c>
      <c r="H20" s="110">
        <f t="shared" si="0"/>
        <v>44.300000000000004</v>
      </c>
      <c r="I20" s="110">
        <f t="shared" si="1"/>
        <v>1.5874507866387542</v>
      </c>
      <c r="J20" s="107">
        <v>26.8</v>
      </c>
      <c r="K20" s="107">
        <v>31.5</v>
      </c>
      <c r="L20" s="107">
        <v>27.5</v>
      </c>
      <c r="M20" s="110">
        <f t="shared" si="3"/>
        <v>28.599999999999998</v>
      </c>
      <c r="N20" s="110">
        <f t="shared" si="2"/>
        <v>2.535744466621193</v>
      </c>
      <c r="O20" s="107">
        <v>12.9</v>
      </c>
      <c r="P20" s="107">
        <v>9.6999999999999993</v>
      </c>
      <c r="Q20" s="107">
        <v>5.2</v>
      </c>
      <c r="R20" s="110">
        <f>AVERAGE(O20:Q20)</f>
        <v>9.2666666666666675</v>
      </c>
      <c r="S20" s="112">
        <f>_xlfn.STDEV.S(O20:Q20)</f>
        <v>3.8682468035704933</v>
      </c>
      <c r="T20" s="94"/>
    </row>
    <row r="21" spans="2:20" x14ac:dyDescent="0.2">
      <c r="B21" s="98" t="s">
        <v>36</v>
      </c>
      <c r="C21" s="64" t="s">
        <v>106</v>
      </c>
      <c r="D21" s="64" t="s">
        <v>92</v>
      </c>
      <c r="E21" s="84">
        <v>32.4</v>
      </c>
      <c r="F21" s="84">
        <v>40.4</v>
      </c>
      <c r="G21" s="84">
        <v>36.700000000000003</v>
      </c>
      <c r="H21" s="110">
        <f t="shared" si="0"/>
        <v>36.5</v>
      </c>
      <c r="I21" s="110">
        <f t="shared" si="1"/>
        <v>4.0037482438335203</v>
      </c>
      <c r="J21" s="107">
        <v>20.100000000000001</v>
      </c>
      <c r="K21" s="107">
        <v>16.7</v>
      </c>
      <c r="L21" s="107">
        <v>20.5</v>
      </c>
      <c r="M21" s="110">
        <f t="shared" si="3"/>
        <v>19.099999999999998</v>
      </c>
      <c r="N21" s="110">
        <f t="shared" si="2"/>
        <v>2.0880613017821106</v>
      </c>
      <c r="O21" s="107"/>
      <c r="P21" s="107"/>
      <c r="Q21" s="107"/>
      <c r="R21" s="107"/>
      <c r="S21" s="111"/>
      <c r="T21" s="83"/>
    </row>
    <row r="22" spans="2:20" x14ac:dyDescent="0.2">
      <c r="B22" s="98" t="s">
        <v>36</v>
      </c>
      <c r="C22" s="64" t="s">
        <v>106</v>
      </c>
      <c r="D22" s="64" t="s">
        <v>93</v>
      </c>
      <c r="E22" s="84">
        <v>24.1</v>
      </c>
      <c r="F22" s="84">
        <v>22.9</v>
      </c>
      <c r="G22" s="84">
        <v>28.3</v>
      </c>
      <c r="H22" s="110">
        <f t="shared" si="0"/>
        <v>25.099999999999998</v>
      </c>
      <c r="I22" s="110">
        <f t="shared" si="1"/>
        <v>2.8354893757515658</v>
      </c>
      <c r="J22" s="107">
        <v>17.899999999999999</v>
      </c>
      <c r="K22" s="107">
        <v>11.2</v>
      </c>
      <c r="L22" s="107">
        <v>18.899999999999999</v>
      </c>
      <c r="M22" s="110">
        <f t="shared" si="3"/>
        <v>16</v>
      </c>
      <c r="N22" s="110">
        <f t="shared" si="2"/>
        <v>4.1868842830916613</v>
      </c>
      <c r="O22" s="107"/>
      <c r="P22" s="107"/>
      <c r="Q22" s="107"/>
      <c r="R22" s="107"/>
      <c r="S22" s="111"/>
      <c r="T22" s="83"/>
    </row>
    <row r="23" spans="2:20" x14ac:dyDescent="0.2">
      <c r="B23" s="113"/>
      <c r="C23" s="70"/>
      <c r="D23" s="70" t="s">
        <v>107</v>
      </c>
      <c r="E23" s="114"/>
      <c r="F23" s="114"/>
      <c r="G23" s="114"/>
      <c r="H23" s="76">
        <f>AVERAGE(H18:H22)</f>
        <v>40.113333333333337</v>
      </c>
      <c r="I23" s="76">
        <f>_xlfn.STDEV.S(H18:H22)</f>
        <v>9.889180395204086</v>
      </c>
      <c r="J23" s="70"/>
      <c r="K23" s="70"/>
      <c r="L23" s="70"/>
      <c r="M23" s="70"/>
      <c r="N23" s="70"/>
      <c r="O23" s="70"/>
      <c r="P23" s="70"/>
      <c r="Q23" s="70"/>
      <c r="R23" s="70"/>
      <c r="S23" s="115"/>
      <c r="T23" s="60"/>
    </row>
    <row r="24" spans="2:20" x14ac:dyDescent="0.2">
      <c r="B24" s="60"/>
      <c r="C24" s="60"/>
      <c r="D24" s="60"/>
    </row>
    <row r="25" spans="2:20" x14ac:dyDescent="0.2">
      <c r="B25" s="60"/>
      <c r="C25" s="60"/>
      <c r="D25" s="60"/>
    </row>
    <row r="26" spans="2:20" x14ac:dyDescent="0.2">
      <c r="B26" s="60"/>
      <c r="C26" s="60"/>
      <c r="D26" s="60"/>
      <c r="I26" s="86"/>
    </row>
    <row r="27" spans="2:20" x14ac:dyDescent="0.2">
      <c r="B27" s="66"/>
      <c r="C27" s="60"/>
      <c r="D27" s="60"/>
      <c r="I27" s="87"/>
      <c r="J27" s="86"/>
      <c r="K27" s="86"/>
      <c r="L27" s="86"/>
    </row>
    <row r="28" spans="2:20" x14ac:dyDescent="0.2">
      <c r="B28" s="66"/>
      <c r="C28" s="60"/>
      <c r="D28" s="60"/>
      <c r="I28" s="87"/>
      <c r="J28" s="88"/>
      <c r="K28" s="87"/>
      <c r="L28" s="88"/>
      <c r="O28" s="60"/>
      <c r="P28" s="60"/>
      <c r="Q28" s="60"/>
      <c r="R28" s="60"/>
      <c r="S28" s="60"/>
      <c r="T28" s="60"/>
    </row>
    <row r="29" spans="2:20" x14ac:dyDescent="0.2">
      <c r="B29" s="89"/>
      <c r="D29" s="60"/>
      <c r="I29" s="87"/>
      <c r="J29" s="87"/>
      <c r="K29" s="87"/>
      <c r="L29" s="87"/>
      <c r="O29" s="60"/>
      <c r="P29" s="60"/>
      <c r="Q29" s="60"/>
      <c r="R29" s="60"/>
      <c r="S29" s="60"/>
      <c r="T29" s="60"/>
    </row>
    <row r="30" spans="2:20" x14ac:dyDescent="0.2">
      <c r="B30" s="66"/>
      <c r="C30" s="60"/>
      <c r="D30" s="60"/>
      <c r="I30" s="87"/>
      <c r="J30" s="87"/>
    </row>
    <row r="31" spans="2:20" x14ac:dyDescent="0.2">
      <c r="B31" s="60"/>
      <c r="C31" s="60"/>
      <c r="D31" s="60"/>
      <c r="J31" s="87"/>
    </row>
    <row r="32" spans="2:20" x14ac:dyDescent="0.2">
      <c r="B32" s="60"/>
      <c r="C32" s="60"/>
      <c r="D32" s="60"/>
    </row>
    <row r="35" spans="1:28" x14ac:dyDescent="0.2">
      <c r="U35" s="85"/>
      <c r="V35" s="85"/>
      <c r="W35" s="85"/>
      <c r="X35" s="85"/>
      <c r="Y35" s="85"/>
      <c r="Z35" s="85"/>
      <c r="AA35" s="85"/>
      <c r="AB35" s="85"/>
    </row>
    <row r="36" spans="1:28" s="85" customFormat="1" x14ac:dyDescent="0.2">
      <c r="A36" s="92"/>
    </row>
    <row r="37" spans="1:28" s="85" customFormat="1" x14ac:dyDescent="0.2">
      <c r="A37" s="92"/>
    </row>
    <row r="38" spans="1:28" s="85" customFormat="1" x14ac:dyDescent="0.2">
      <c r="A38" s="92"/>
    </row>
    <row r="39" spans="1:28" s="85" customFormat="1" x14ac:dyDescent="0.2">
      <c r="A39" s="92"/>
    </row>
    <row r="40" spans="1:28" s="85" customFormat="1" x14ac:dyDescent="0.2">
      <c r="A40" s="92"/>
    </row>
    <row r="41" spans="1:28" s="85" customFormat="1" x14ac:dyDescent="0.2">
      <c r="A41" s="92"/>
      <c r="C41" s="91"/>
      <c r="D41" s="91"/>
      <c r="E41" s="91"/>
      <c r="F41" s="91"/>
      <c r="G41" s="91"/>
      <c r="H41" s="91"/>
      <c r="I41" s="91"/>
      <c r="J41" s="91"/>
    </row>
    <row r="42" spans="1:28" s="85" customFormat="1" x14ac:dyDescent="0.2">
      <c r="A42" s="92"/>
      <c r="C42" s="91"/>
      <c r="D42" s="91"/>
      <c r="E42" s="91"/>
      <c r="F42" s="91"/>
      <c r="G42" s="91"/>
      <c r="H42" s="91"/>
      <c r="I42" s="91"/>
      <c r="J42" s="91"/>
      <c r="U42" s="91"/>
      <c r="V42" s="91"/>
      <c r="W42" s="91"/>
      <c r="X42" s="91"/>
      <c r="Y42" s="91"/>
      <c r="Z42" s="91"/>
      <c r="AA42" s="91"/>
      <c r="AB42" s="91"/>
    </row>
    <row r="43" spans="1:28" s="85" customFormat="1" x14ac:dyDescent="0.2">
      <c r="A43" s="92"/>
      <c r="B43" s="64"/>
      <c r="C43" s="64"/>
      <c r="D43" s="64"/>
      <c r="P43" s="81"/>
      <c r="Q43" s="81"/>
      <c r="R43" s="81"/>
      <c r="S43" s="81"/>
      <c r="T43" s="81"/>
      <c r="U43" s="91"/>
      <c r="V43" s="91"/>
      <c r="W43" s="91"/>
      <c r="X43" s="91"/>
      <c r="Y43" s="91"/>
      <c r="Z43" s="91"/>
      <c r="AA43" s="91"/>
      <c r="AB43" s="91"/>
    </row>
    <row r="44" spans="1:28" s="85" customFormat="1" x14ac:dyDescent="0.2">
      <c r="A44" s="92"/>
      <c r="B44" s="64"/>
      <c r="C44" s="64"/>
      <c r="D44" s="64"/>
      <c r="P44" s="81"/>
      <c r="Q44" s="81"/>
      <c r="R44" s="81"/>
      <c r="S44" s="81"/>
      <c r="T44" s="81"/>
      <c r="U44" s="81"/>
      <c r="V44" s="91"/>
      <c r="W44" s="81"/>
      <c r="X44" s="81"/>
      <c r="Y44" s="81"/>
      <c r="Z44" s="81"/>
      <c r="AA44" s="81"/>
      <c r="AB44" s="81"/>
    </row>
    <row r="45" spans="1:28" s="85" customFormat="1" x14ac:dyDescent="0.2">
      <c r="A45" s="92"/>
      <c r="B45" s="64"/>
      <c r="C45" s="64"/>
      <c r="D45" s="64"/>
      <c r="H45" s="80"/>
      <c r="I45" s="80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s="85" customFormat="1" x14ac:dyDescent="0.2">
      <c r="A46" s="92"/>
      <c r="B46" s="58"/>
      <c r="C46" s="58"/>
      <c r="D46" s="58"/>
      <c r="E46" s="80"/>
      <c r="F46" s="80"/>
      <c r="G46" s="80"/>
      <c r="J46" s="80"/>
      <c r="K46" s="80"/>
      <c r="L46" s="80"/>
      <c r="M46" s="80"/>
      <c r="N46" s="80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s="85" customFormat="1" x14ac:dyDescent="0.2">
      <c r="A47" s="92"/>
      <c r="B47" s="64"/>
      <c r="C47" s="64"/>
      <c r="D47" s="64"/>
      <c r="H47" s="81"/>
      <c r="I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x14ac:dyDescent="0.2">
      <c r="B48" s="60"/>
      <c r="C48" s="60"/>
      <c r="D48" s="60"/>
    </row>
    <row r="49" spans="2:20" x14ac:dyDescent="0.2">
      <c r="B49" s="60"/>
      <c r="C49" s="60"/>
      <c r="D49" s="60"/>
    </row>
    <row r="50" spans="2:20" x14ac:dyDescent="0.2">
      <c r="B50" s="60"/>
      <c r="C50" s="60"/>
      <c r="D50" s="60"/>
    </row>
    <row r="51" spans="2:20" x14ac:dyDescent="0.2">
      <c r="B51" s="60"/>
      <c r="C51" s="60"/>
      <c r="D51" s="60"/>
    </row>
    <row r="52" spans="2:20" x14ac:dyDescent="0.2">
      <c r="B52" s="60"/>
      <c r="C52" s="60"/>
      <c r="D52" s="60"/>
    </row>
    <row r="53" spans="2:20" x14ac:dyDescent="0.2">
      <c r="B53" s="60"/>
      <c r="C53" s="60"/>
      <c r="D53" s="60"/>
    </row>
    <row r="54" spans="2:20" x14ac:dyDescent="0.2">
      <c r="B54" s="60"/>
      <c r="C54" s="60"/>
      <c r="D54" s="60"/>
    </row>
    <row r="55" spans="2:20" x14ac:dyDescent="0.2">
      <c r="B55" s="60"/>
      <c r="C55" s="60"/>
      <c r="D55" s="60"/>
    </row>
    <row r="56" spans="2:20" x14ac:dyDescent="0.2">
      <c r="B56" s="60"/>
      <c r="C56" s="60"/>
      <c r="D56" s="60"/>
      <c r="P56" s="85"/>
      <c r="Q56" s="85"/>
      <c r="R56" s="85"/>
      <c r="S56" s="85"/>
      <c r="T56" s="85"/>
    </row>
    <row r="57" spans="2:20" x14ac:dyDescent="0.2">
      <c r="B57" s="60"/>
      <c r="C57" s="60"/>
      <c r="D57" s="60"/>
      <c r="P57" s="85"/>
      <c r="Q57" s="85"/>
      <c r="R57" s="85"/>
      <c r="S57" s="85"/>
      <c r="T57" s="85"/>
    </row>
    <row r="58" spans="2:20" x14ac:dyDescent="0.2">
      <c r="B58" s="60"/>
      <c r="C58" s="60"/>
      <c r="D58" s="60"/>
    </row>
    <row r="59" spans="2:20" x14ac:dyDescent="0.2">
      <c r="B59" s="60"/>
      <c r="C59" s="60"/>
      <c r="D59" s="60"/>
    </row>
    <row r="60" spans="2:20" x14ac:dyDescent="0.2">
      <c r="B60" s="60"/>
      <c r="C60" s="60"/>
      <c r="D60" s="60"/>
    </row>
    <row r="61" spans="2:20" x14ac:dyDescent="0.2">
      <c r="B61" s="60"/>
      <c r="C61" s="60"/>
      <c r="D61" s="60"/>
    </row>
    <row r="62" spans="2:20" x14ac:dyDescent="0.2">
      <c r="B62" s="60"/>
      <c r="C62" s="60"/>
      <c r="D62" s="60"/>
    </row>
    <row r="63" spans="2:20" x14ac:dyDescent="0.2">
      <c r="B63" s="60"/>
      <c r="C63" s="60"/>
      <c r="D63" s="60"/>
    </row>
    <row r="64" spans="2:20" x14ac:dyDescent="0.2">
      <c r="B64" s="60"/>
      <c r="C64" s="60"/>
      <c r="D64" s="60"/>
    </row>
    <row r="65" spans="1:28" x14ac:dyDescent="0.2">
      <c r="B65" s="60"/>
      <c r="C65" s="60"/>
      <c r="D65" s="60"/>
    </row>
    <row r="66" spans="1:28" x14ac:dyDescent="0.2">
      <c r="B66" s="60"/>
      <c r="C66" s="60"/>
      <c r="D66" s="60"/>
    </row>
    <row r="67" spans="1:28" x14ac:dyDescent="0.2">
      <c r="B67" s="60"/>
      <c r="C67" s="60"/>
      <c r="D67" s="60"/>
    </row>
    <row r="68" spans="1:28" x14ac:dyDescent="0.2">
      <c r="B68" s="60"/>
      <c r="C68" s="60"/>
      <c r="D68" s="60"/>
    </row>
    <row r="69" spans="1:28" x14ac:dyDescent="0.2">
      <c r="B69" s="60"/>
      <c r="C69" s="60"/>
      <c r="D69" s="60"/>
    </row>
    <row r="70" spans="1:28" x14ac:dyDescent="0.2">
      <c r="B70" s="60"/>
      <c r="C70" s="60"/>
      <c r="D70" s="60"/>
    </row>
    <row r="71" spans="1:28" x14ac:dyDescent="0.2">
      <c r="B71" s="60"/>
      <c r="C71" s="60"/>
      <c r="D71" s="60"/>
    </row>
    <row r="72" spans="1:28" x14ac:dyDescent="0.2">
      <c r="B72" s="60"/>
      <c r="C72" s="60"/>
      <c r="D72" s="60"/>
    </row>
    <row r="73" spans="1:28" x14ac:dyDescent="0.2">
      <c r="B73" s="60"/>
      <c r="C73" s="60"/>
      <c r="D73" s="60"/>
      <c r="H73" s="85"/>
      <c r="I73" s="85"/>
      <c r="U73" s="85"/>
      <c r="V73" s="85"/>
      <c r="W73" s="85"/>
      <c r="X73" s="85"/>
      <c r="Y73" s="85"/>
      <c r="Z73" s="85"/>
      <c r="AA73" s="85"/>
      <c r="AB73" s="85"/>
    </row>
    <row r="74" spans="1:28" s="85" customFormat="1" x14ac:dyDescent="0.2">
      <c r="A74" s="92"/>
      <c r="B74" s="64"/>
      <c r="C74" s="64"/>
      <c r="D74" s="64"/>
    </row>
    <row r="75" spans="1:28" s="85" customFormat="1" x14ac:dyDescent="0.2">
      <c r="A75" s="92"/>
      <c r="B75" s="64"/>
      <c r="C75" s="64"/>
      <c r="D75" s="64"/>
    </row>
    <row r="76" spans="1:28" s="85" customFormat="1" x14ac:dyDescent="0.2">
      <c r="A76" s="92"/>
      <c r="B76" s="64"/>
      <c r="C76" s="64"/>
      <c r="D76" s="64"/>
    </row>
    <row r="77" spans="1:28" s="85" customFormat="1" x14ac:dyDescent="0.2">
      <c r="A77" s="92"/>
      <c r="B77" s="64"/>
      <c r="C77" s="64"/>
      <c r="D77" s="64"/>
    </row>
    <row r="78" spans="1:28" s="85" customFormat="1" x14ac:dyDescent="0.2">
      <c r="A78" s="92"/>
      <c r="B78" s="64"/>
      <c r="C78" s="64"/>
      <c r="D78" s="64"/>
    </row>
    <row r="79" spans="1:28" s="85" customFormat="1" x14ac:dyDescent="0.2">
      <c r="A79" s="92"/>
      <c r="B79" s="64"/>
      <c r="C79" s="64"/>
      <c r="D79" s="64"/>
    </row>
    <row r="80" spans="1:28" s="85" customFormat="1" x14ac:dyDescent="0.2">
      <c r="A80" s="92"/>
      <c r="B80" s="64"/>
      <c r="C80" s="64"/>
      <c r="D80" s="64"/>
    </row>
    <row r="81" spans="1:28" s="85" customFormat="1" x14ac:dyDescent="0.2">
      <c r="A81" s="92"/>
      <c r="B81" s="64"/>
      <c r="C81" s="64"/>
      <c r="D81" s="64"/>
    </row>
    <row r="82" spans="1:28" s="85" customFormat="1" x14ac:dyDescent="0.2">
      <c r="A82" s="92"/>
      <c r="B82" s="64"/>
      <c r="C82" s="64"/>
      <c r="D82" s="64"/>
    </row>
    <row r="83" spans="1:28" s="85" customFormat="1" x14ac:dyDescent="0.2">
      <c r="A83" s="92"/>
      <c r="B83" s="64"/>
      <c r="C83" s="64"/>
      <c r="D83" s="64"/>
      <c r="H83" s="80"/>
      <c r="I83" s="80"/>
    </row>
    <row r="84" spans="1:28" s="85" customFormat="1" x14ac:dyDescent="0.2">
      <c r="A84" s="92"/>
      <c r="B84" s="58"/>
      <c r="C84" s="58"/>
      <c r="D84" s="58"/>
      <c r="E84" s="80"/>
      <c r="F84" s="80"/>
      <c r="G84" s="80"/>
      <c r="J84" s="80"/>
      <c r="K84" s="80"/>
      <c r="L84" s="80"/>
      <c r="M84" s="80"/>
      <c r="N84" s="80"/>
    </row>
    <row r="85" spans="1:28" s="85" customFormat="1" x14ac:dyDescent="0.2">
      <c r="A85" s="92"/>
      <c r="B85" s="64"/>
      <c r="C85" s="64"/>
      <c r="D85" s="64"/>
      <c r="H85" s="81"/>
      <c r="I85" s="81"/>
      <c r="U85" s="81"/>
      <c r="V85" s="81"/>
      <c r="W85" s="81"/>
      <c r="X85" s="81"/>
      <c r="Y85" s="81"/>
      <c r="Z85" s="81"/>
      <c r="AA85" s="81"/>
      <c r="AB85" s="81"/>
    </row>
    <row r="86" spans="1:28" x14ac:dyDescent="0.2">
      <c r="B86" s="60"/>
      <c r="C86" s="60"/>
      <c r="D86" s="60"/>
    </row>
    <row r="87" spans="1:28" x14ac:dyDescent="0.2">
      <c r="B87" s="60"/>
      <c r="C87" s="60"/>
      <c r="D87" s="60"/>
    </row>
    <row r="88" spans="1:28" x14ac:dyDescent="0.2">
      <c r="B88" s="60"/>
      <c r="C88" s="60"/>
      <c r="D88" s="60"/>
    </row>
    <row r="89" spans="1:28" x14ac:dyDescent="0.2">
      <c r="B89" s="60"/>
      <c r="C89" s="60"/>
      <c r="D89" s="60"/>
    </row>
    <row r="90" spans="1:28" x14ac:dyDescent="0.2">
      <c r="B90" s="60"/>
      <c r="C90" s="60"/>
      <c r="D90" s="60"/>
    </row>
    <row r="91" spans="1:28" x14ac:dyDescent="0.2">
      <c r="B91" s="60"/>
      <c r="C91" s="60"/>
      <c r="D91" s="60"/>
    </row>
    <row r="92" spans="1:28" x14ac:dyDescent="0.2">
      <c r="B92" s="60"/>
      <c r="C92" s="60"/>
      <c r="D92" s="60"/>
    </row>
    <row r="93" spans="1:28" x14ac:dyDescent="0.2">
      <c r="B93" s="60"/>
      <c r="C93" s="60"/>
      <c r="D93" s="60"/>
    </row>
    <row r="94" spans="1:28" x14ac:dyDescent="0.2">
      <c r="B94" s="60"/>
      <c r="C94" s="60"/>
      <c r="D94" s="60"/>
    </row>
    <row r="95" spans="1:28" x14ac:dyDescent="0.2">
      <c r="B95" s="60"/>
      <c r="C95" s="60"/>
      <c r="D95" s="60"/>
    </row>
    <row r="96" spans="1:28" x14ac:dyDescent="0.2">
      <c r="B96" s="60"/>
      <c r="C96" s="60"/>
      <c r="D96" s="60"/>
    </row>
    <row r="97" spans="2:4" x14ac:dyDescent="0.2">
      <c r="B97" s="60"/>
      <c r="C97" s="60"/>
      <c r="D97" s="60"/>
    </row>
    <row r="98" spans="2:4" x14ac:dyDescent="0.2">
      <c r="B98" s="60"/>
      <c r="C98" s="60"/>
      <c r="D98" s="60"/>
    </row>
    <row r="99" spans="2:4" x14ac:dyDescent="0.2">
      <c r="B99" s="60"/>
      <c r="C99" s="60"/>
      <c r="D99" s="60"/>
    </row>
    <row r="100" spans="2:4" x14ac:dyDescent="0.2">
      <c r="B100" s="60"/>
      <c r="C100" s="60"/>
      <c r="D100" s="60"/>
    </row>
    <row r="101" spans="2:4" x14ac:dyDescent="0.2">
      <c r="B101" s="60"/>
      <c r="C101" s="60"/>
      <c r="D101" s="60"/>
    </row>
    <row r="102" spans="2:4" x14ac:dyDescent="0.2">
      <c r="B102" s="60"/>
      <c r="C102" s="60"/>
      <c r="D102" s="60"/>
    </row>
    <row r="103" spans="2:4" x14ac:dyDescent="0.2">
      <c r="B103" s="60"/>
      <c r="C103" s="60"/>
      <c r="D103" s="60"/>
    </row>
    <row r="104" spans="2:4" x14ac:dyDescent="0.2">
      <c r="B104" s="60"/>
      <c r="C104" s="60"/>
      <c r="D104" s="60"/>
    </row>
    <row r="105" spans="2:4" x14ac:dyDescent="0.2">
      <c r="B105" s="60"/>
      <c r="C105" s="60"/>
      <c r="D105" s="60"/>
    </row>
    <row r="106" spans="2:4" ht="9" customHeight="1" x14ac:dyDescent="0.2">
      <c r="B106" s="60"/>
      <c r="C106" s="60"/>
      <c r="D106" s="60"/>
    </row>
    <row r="107" spans="2:4" hidden="1" x14ac:dyDescent="0.2">
      <c r="B107" s="60"/>
      <c r="C107" s="60"/>
      <c r="D107" s="60"/>
    </row>
    <row r="108" spans="2:4" hidden="1" x14ac:dyDescent="0.2">
      <c r="B108" s="60"/>
      <c r="C108" s="60"/>
      <c r="D108" s="60"/>
    </row>
    <row r="109" spans="2:4" hidden="1" x14ac:dyDescent="0.2">
      <c r="B109" s="60"/>
      <c r="C109" s="60"/>
      <c r="D109" s="60"/>
    </row>
    <row r="110" spans="2:4" hidden="1" x14ac:dyDescent="0.2">
      <c r="B110" s="60"/>
      <c r="C110" s="60"/>
      <c r="D110" s="60"/>
    </row>
    <row r="111" spans="2:4" hidden="1" x14ac:dyDescent="0.2">
      <c r="B111" s="60"/>
      <c r="C111" s="60"/>
      <c r="D111" s="60"/>
    </row>
    <row r="112" spans="2:4" hidden="1" x14ac:dyDescent="0.2">
      <c r="B112" s="60"/>
      <c r="C112" s="60"/>
      <c r="D112" s="60"/>
    </row>
    <row r="113" hidden="1" x14ac:dyDescent="0.2"/>
  </sheetData>
  <mergeCells count="7">
    <mergeCell ref="Z3:AB3"/>
    <mergeCell ref="U2:AB2"/>
    <mergeCell ref="B2:S2"/>
    <mergeCell ref="V3:X3"/>
    <mergeCell ref="E3:I3"/>
    <mergeCell ref="J3:N3"/>
    <mergeCell ref="O3:S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N70" sqref="N70"/>
    </sheetView>
  </sheetViews>
  <sheetFormatPr defaultRowHeight="12.75" x14ac:dyDescent="0.2"/>
  <sheetData>
    <row r="1" spans="1:25" ht="15.75" x14ac:dyDescent="0.25">
      <c r="A1" s="35" t="s">
        <v>71</v>
      </c>
    </row>
    <row r="2" spans="1:25" x14ac:dyDescent="0.2">
      <c r="A2" s="19" t="s">
        <v>65</v>
      </c>
    </row>
    <row r="3" spans="1:25" x14ac:dyDescent="0.2">
      <c r="A3" s="20" t="s">
        <v>66</v>
      </c>
      <c r="B3" s="130" t="s">
        <v>67</v>
      </c>
      <c r="C3" s="130"/>
      <c r="D3" s="130"/>
      <c r="E3" s="130"/>
      <c r="F3" s="130"/>
      <c r="G3" s="131"/>
      <c r="H3" s="129" t="s">
        <v>7</v>
      </c>
      <c r="I3" s="130"/>
      <c r="J3" s="130"/>
      <c r="K3" s="130"/>
      <c r="L3" s="130"/>
      <c r="M3" s="131"/>
      <c r="N3" s="129" t="s">
        <v>8</v>
      </c>
      <c r="O3" s="130"/>
      <c r="P3" s="130"/>
      <c r="Q3" s="130"/>
      <c r="R3" s="130"/>
      <c r="S3" s="131"/>
      <c r="T3" s="129" t="s">
        <v>9</v>
      </c>
      <c r="U3" s="130"/>
      <c r="V3" s="130"/>
      <c r="W3" s="130"/>
      <c r="X3" s="130"/>
      <c r="Y3" s="131"/>
    </row>
    <row r="4" spans="1:25" x14ac:dyDescent="0.2">
      <c r="A4" s="21">
        <v>3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3">
        <v>0</v>
      </c>
      <c r="H4" s="24">
        <v>8.9999999999999998E-4</v>
      </c>
      <c r="I4" s="25">
        <v>2.9999999999999997E-4</v>
      </c>
      <c r="J4" s="25">
        <v>0</v>
      </c>
      <c r="K4" s="25">
        <v>1E-4</v>
      </c>
      <c r="L4" s="25">
        <v>1E-3</v>
      </c>
      <c r="M4" s="26">
        <v>0</v>
      </c>
      <c r="N4" s="24">
        <v>1E-4</v>
      </c>
      <c r="O4" s="25">
        <v>0</v>
      </c>
      <c r="P4" s="25">
        <v>2.0000000000000001E-4</v>
      </c>
      <c r="Q4" s="25">
        <v>0</v>
      </c>
      <c r="R4" s="25">
        <v>0</v>
      </c>
      <c r="S4" s="26">
        <v>2.9999999999999997E-4</v>
      </c>
      <c r="T4" s="24">
        <v>0</v>
      </c>
      <c r="U4" s="25">
        <v>4.0000000000000001E-3</v>
      </c>
      <c r="V4" s="25">
        <v>5.0000000000000001E-4</v>
      </c>
      <c r="W4" s="25">
        <v>0</v>
      </c>
      <c r="X4" s="25">
        <v>1E-4</v>
      </c>
      <c r="Y4" s="26">
        <v>1.1000000000000001E-3</v>
      </c>
    </row>
    <row r="5" spans="1:25" x14ac:dyDescent="0.2">
      <c r="A5" s="21">
        <v>7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3">
        <v>0</v>
      </c>
      <c r="H5" s="24">
        <v>8.8000000000000005E-3</v>
      </c>
      <c r="I5" s="25">
        <v>0</v>
      </c>
      <c r="J5" s="25">
        <v>2.0000000000000001E-4</v>
      </c>
      <c r="K5" s="25">
        <v>0</v>
      </c>
      <c r="L5" s="25">
        <v>2.7000000000000001E-3</v>
      </c>
      <c r="M5" s="26">
        <v>0</v>
      </c>
      <c r="N5" s="24">
        <v>2.0000000000000001E-4</v>
      </c>
      <c r="O5" s="25">
        <v>1E-3</v>
      </c>
      <c r="P5" s="25">
        <v>0</v>
      </c>
      <c r="Q5" s="25">
        <v>0</v>
      </c>
      <c r="R5" s="25">
        <v>4.7300000000000002E-2</v>
      </c>
      <c r="S5" s="26">
        <v>6.9999999999999999E-4</v>
      </c>
      <c r="T5" s="24">
        <v>0</v>
      </c>
      <c r="U5" s="25">
        <v>1.4E-3</v>
      </c>
      <c r="V5" s="25">
        <v>0</v>
      </c>
      <c r="W5" s="25">
        <v>1.2999999999999999E-3</v>
      </c>
      <c r="X5" s="25">
        <v>0</v>
      </c>
      <c r="Y5" s="26">
        <v>0</v>
      </c>
    </row>
    <row r="6" spans="1:25" x14ac:dyDescent="0.2">
      <c r="A6" s="21">
        <v>24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3">
        <v>0</v>
      </c>
      <c r="H6" s="24">
        <v>6.3E-3</v>
      </c>
      <c r="I6" s="25">
        <v>6.1999999999999998E-3</v>
      </c>
      <c r="J6" s="25">
        <v>6.7000000000000002E-3</v>
      </c>
      <c r="K6" s="25">
        <v>1.8E-3</v>
      </c>
      <c r="L6" s="25">
        <v>1.6000000000000001E-3</v>
      </c>
      <c r="M6" s="26">
        <v>4.5999999999999999E-3</v>
      </c>
      <c r="N6" s="24">
        <v>1.1000000000000001E-3</v>
      </c>
      <c r="O6" s="25">
        <v>2.9999999999999997E-4</v>
      </c>
      <c r="P6" s="25">
        <v>0</v>
      </c>
      <c r="Q6" s="25">
        <v>0</v>
      </c>
      <c r="R6" s="25">
        <v>0</v>
      </c>
      <c r="S6" s="26">
        <v>1.1000000000000001E-3</v>
      </c>
      <c r="T6" s="24">
        <v>2.5999999999999999E-3</v>
      </c>
      <c r="U6" s="25">
        <v>0</v>
      </c>
      <c r="V6" s="25">
        <v>2.0000000000000001E-4</v>
      </c>
      <c r="W6" s="25">
        <v>0</v>
      </c>
      <c r="X6" s="25">
        <v>2.8E-3</v>
      </c>
      <c r="Y6" s="26">
        <v>0</v>
      </c>
    </row>
    <row r="7" spans="1:25" x14ac:dyDescent="0.2">
      <c r="A7" s="27">
        <v>48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9">
        <v>0</v>
      </c>
      <c r="H7" s="30">
        <v>2.0400000000000001E-2</v>
      </c>
      <c r="I7" s="31">
        <v>2.4899999999999999E-2</v>
      </c>
      <c r="J7" s="31">
        <v>6.4999999999999997E-3</v>
      </c>
      <c r="K7" s="31"/>
      <c r="L7" s="31">
        <v>8.6999999999999994E-3</v>
      </c>
      <c r="M7" s="32">
        <v>4.0000000000000001E-3</v>
      </c>
      <c r="N7" s="30">
        <v>4.0000000000000002E-4</v>
      </c>
      <c r="O7" s="31">
        <v>1.2999999999999999E-3</v>
      </c>
      <c r="P7" s="31">
        <v>1E-4</v>
      </c>
      <c r="Q7" s="31">
        <v>0</v>
      </c>
      <c r="R7" s="31">
        <v>2.0000000000000001E-4</v>
      </c>
      <c r="S7" s="32">
        <v>2.0000000000000001E-4</v>
      </c>
      <c r="T7" s="30">
        <v>8.6E-3</v>
      </c>
      <c r="U7" s="31">
        <v>5.0000000000000001E-4</v>
      </c>
      <c r="V7" s="31">
        <v>3.6200000000000003E-2</v>
      </c>
      <c r="W7" s="31">
        <v>8.0000000000000002E-3</v>
      </c>
      <c r="X7" s="31">
        <v>7.6E-3</v>
      </c>
      <c r="Y7" s="32">
        <v>1.34E-2</v>
      </c>
    </row>
    <row r="8" spans="1:25" x14ac:dyDescent="0.2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2">
      <c r="A9" s="19" t="s">
        <v>68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20" t="s">
        <v>66</v>
      </c>
      <c r="B10" s="129" t="s">
        <v>67</v>
      </c>
      <c r="C10" s="130"/>
      <c r="D10" s="130"/>
      <c r="E10" s="130"/>
      <c r="F10" s="130"/>
      <c r="G10" s="131"/>
      <c r="H10" s="137" t="s">
        <v>7</v>
      </c>
      <c r="I10" s="138"/>
      <c r="J10" s="138"/>
      <c r="K10" s="138"/>
      <c r="L10" s="138"/>
      <c r="M10" s="139"/>
      <c r="N10" s="137" t="s">
        <v>8</v>
      </c>
      <c r="O10" s="138"/>
      <c r="P10" s="138"/>
      <c r="Q10" s="138"/>
      <c r="R10" s="138"/>
      <c r="S10" s="139"/>
      <c r="T10" s="138" t="s">
        <v>9</v>
      </c>
      <c r="U10" s="138"/>
      <c r="V10" s="138"/>
      <c r="W10" s="138"/>
      <c r="X10" s="138"/>
      <c r="Y10" s="139"/>
    </row>
    <row r="11" spans="1:25" x14ac:dyDescent="0.2">
      <c r="A11" s="21">
        <v>3</v>
      </c>
      <c r="B11" s="33">
        <v>0</v>
      </c>
      <c r="C11" s="22">
        <v>0</v>
      </c>
      <c r="D11" s="22">
        <v>0</v>
      </c>
      <c r="E11" s="22">
        <v>0</v>
      </c>
      <c r="F11" s="22">
        <v>0</v>
      </c>
      <c r="G11" s="23">
        <v>0</v>
      </c>
      <c r="H11" s="24">
        <v>8.0000000000000004E-4</v>
      </c>
      <c r="I11" s="25">
        <v>2.9999999999999997E-4</v>
      </c>
      <c r="J11" s="25">
        <v>4.3E-3</v>
      </c>
      <c r="K11" s="25">
        <v>2.9999999999999997E-4</v>
      </c>
      <c r="L11" s="25">
        <v>4.7000000000000002E-3</v>
      </c>
      <c r="M11" s="26">
        <v>1.4E-3</v>
      </c>
      <c r="N11" s="24">
        <v>5.0000000000000001E-4</v>
      </c>
      <c r="O11" s="25">
        <v>0</v>
      </c>
      <c r="P11" s="25">
        <v>1E-4</v>
      </c>
      <c r="Q11" s="25">
        <v>1E-4</v>
      </c>
      <c r="R11" s="25">
        <v>1E-4</v>
      </c>
      <c r="S11" s="26">
        <v>5.5999999999999999E-3</v>
      </c>
      <c r="T11" s="25">
        <v>2.0000000000000001E-4</v>
      </c>
      <c r="U11" s="25">
        <v>0</v>
      </c>
      <c r="V11" s="25">
        <v>5.9999999999999995E-4</v>
      </c>
      <c r="W11" s="25">
        <v>2.29E-2</v>
      </c>
      <c r="X11" s="25">
        <v>2.0799999999999999E-2</v>
      </c>
      <c r="Y11" s="26">
        <v>1E-4</v>
      </c>
    </row>
    <row r="12" spans="1:25" x14ac:dyDescent="0.2">
      <c r="A12" s="21">
        <v>7</v>
      </c>
      <c r="B12" s="33">
        <v>0</v>
      </c>
      <c r="C12" s="22">
        <v>0</v>
      </c>
      <c r="D12" s="22">
        <v>0</v>
      </c>
      <c r="E12" s="22">
        <v>0</v>
      </c>
      <c r="F12" s="22">
        <v>0</v>
      </c>
      <c r="G12" s="23">
        <v>0</v>
      </c>
      <c r="H12" s="24">
        <v>2.9999999999999997E-4</v>
      </c>
      <c r="I12" s="25">
        <v>2.9999999999999997E-4</v>
      </c>
      <c r="J12" s="25">
        <v>0</v>
      </c>
      <c r="K12" s="25">
        <v>0</v>
      </c>
      <c r="L12" s="25">
        <v>1E-4</v>
      </c>
      <c r="M12" s="26">
        <v>5.9999999999999995E-4</v>
      </c>
      <c r="N12" s="24">
        <v>1.5E-3</v>
      </c>
      <c r="O12" s="25">
        <v>0</v>
      </c>
      <c r="P12" s="25">
        <v>0</v>
      </c>
      <c r="Q12" s="25">
        <v>5.9999999999999995E-4</v>
      </c>
      <c r="R12" s="25">
        <v>0</v>
      </c>
      <c r="S12" s="26">
        <v>2.0000000000000001E-4</v>
      </c>
      <c r="T12" s="25">
        <v>0</v>
      </c>
      <c r="U12" s="25">
        <v>2.9999999999999997E-4</v>
      </c>
      <c r="V12" s="25">
        <v>1E-4</v>
      </c>
      <c r="W12" s="25">
        <v>2.9999999999999997E-4</v>
      </c>
      <c r="X12" s="25">
        <v>4.0000000000000002E-4</v>
      </c>
      <c r="Y12" s="26">
        <v>5.0000000000000001E-4</v>
      </c>
    </row>
    <row r="13" spans="1:25" x14ac:dyDescent="0.2">
      <c r="A13" s="21">
        <v>24</v>
      </c>
      <c r="B13" s="33">
        <v>0</v>
      </c>
      <c r="C13" s="22">
        <v>0</v>
      </c>
      <c r="D13" s="22">
        <v>0</v>
      </c>
      <c r="E13" s="22">
        <v>0</v>
      </c>
      <c r="F13" s="22">
        <v>0</v>
      </c>
      <c r="G13" s="23">
        <v>0</v>
      </c>
      <c r="H13" s="24">
        <v>4.0000000000000002E-4</v>
      </c>
      <c r="I13" s="25">
        <v>2.0000000000000001E-4</v>
      </c>
      <c r="J13" s="25">
        <v>3.0999999999999999E-3</v>
      </c>
      <c r="K13" s="25">
        <v>1E-4</v>
      </c>
      <c r="L13" s="25">
        <v>4.0000000000000002E-4</v>
      </c>
      <c r="M13" s="26">
        <v>4.0000000000000002E-4</v>
      </c>
      <c r="N13" s="24">
        <v>2.0000000000000001E-4</v>
      </c>
      <c r="O13" s="25">
        <v>5.9999999999999995E-4</v>
      </c>
      <c r="P13" s="25">
        <v>1E-4</v>
      </c>
      <c r="Q13" s="25">
        <v>2.0000000000000001E-4</v>
      </c>
      <c r="R13" s="25">
        <v>2.5000000000000001E-3</v>
      </c>
      <c r="S13" s="26">
        <v>0</v>
      </c>
      <c r="T13" s="25">
        <v>2.0000000000000001E-4</v>
      </c>
      <c r="U13" s="25">
        <v>1E-3</v>
      </c>
      <c r="V13" s="25">
        <v>2.9999999999999997E-4</v>
      </c>
      <c r="W13" s="25">
        <v>2.0000000000000001E-4</v>
      </c>
      <c r="X13" s="25">
        <v>4.0000000000000002E-4</v>
      </c>
      <c r="Y13" s="26">
        <v>0</v>
      </c>
    </row>
    <row r="14" spans="1:25" x14ac:dyDescent="0.2">
      <c r="A14" s="27">
        <v>48</v>
      </c>
      <c r="B14" s="34">
        <v>0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30">
        <v>8.0000000000000004E-4</v>
      </c>
      <c r="I14" s="31">
        <v>1.1000000000000001E-3</v>
      </c>
      <c r="J14" s="31">
        <v>1E-4</v>
      </c>
      <c r="K14" s="31">
        <v>4.0000000000000002E-4</v>
      </c>
      <c r="L14" s="31">
        <v>8.9999999999999998E-4</v>
      </c>
      <c r="M14" s="32">
        <v>2.9999999999999997E-4</v>
      </c>
      <c r="N14" s="30">
        <v>0</v>
      </c>
      <c r="O14" s="31">
        <v>0</v>
      </c>
      <c r="P14" s="31">
        <v>1E-4</v>
      </c>
      <c r="Q14" s="31">
        <v>2.0000000000000001E-4</v>
      </c>
      <c r="R14" s="31">
        <v>0</v>
      </c>
      <c r="S14" s="32">
        <v>2.0000000000000001E-4</v>
      </c>
      <c r="T14" s="31">
        <v>8.9999999999999998E-4</v>
      </c>
      <c r="U14" s="31">
        <v>0</v>
      </c>
      <c r="V14" s="31">
        <v>5.0000000000000001E-4</v>
      </c>
      <c r="W14" s="31">
        <v>0</v>
      </c>
      <c r="X14" s="31">
        <v>1.5E-3</v>
      </c>
      <c r="Y14" s="32">
        <v>2.5999999999999999E-3</v>
      </c>
    </row>
    <row r="15" spans="1:25" x14ac:dyDescent="0.2"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19" t="s">
        <v>69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20" t="s">
        <v>66</v>
      </c>
      <c r="B17" s="129" t="s">
        <v>67</v>
      </c>
      <c r="C17" s="130"/>
      <c r="D17" s="130"/>
      <c r="E17" s="130"/>
      <c r="F17" s="130"/>
      <c r="G17" s="131"/>
      <c r="H17" s="137" t="s">
        <v>7</v>
      </c>
      <c r="I17" s="138"/>
      <c r="J17" s="138"/>
      <c r="K17" s="138"/>
      <c r="L17" s="138"/>
      <c r="M17" s="139"/>
      <c r="N17" s="137" t="s">
        <v>8</v>
      </c>
      <c r="O17" s="138"/>
      <c r="P17" s="138"/>
      <c r="Q17" s="138"/>
      <c r="R17" s="138"/>
      <c r="S17" s="139"/>
      <c r="T17" s="138" t="s">
        <v>9</v>
      </c>
      <c r="U17" s="138"/>
      <c r="V17" s="138"/>
      <c r="W17" s="138"/>
      <c r="X17" s="138"/>
      <c r="Y17" s="139"/>
    </row>
    <row r="18" spans="1:25" x14ac:dyDescent="0.2">
      <c r="A18" s="21">
        <v>3</v>
      </c>
      <c r="B18" s="33">
        <v>0</v>
      </c>
      <c r="C18" s="22">
        <v>0</v>
      </c>
      <c r="D18" s="22">
        <v>0</v>
      </c>
      <c r="E18" s="22">
        <v>0</v>
      </c>
      <c r="F18" s="22">
        <v>0</v>
      </c>
      <c r="G18" s="23">
        <v>0</v>
      </c>
      <c r="H18" s="24">
        <v>0</v>
      </c>
      <c r="I18" s="25">
        <v>2.0000000000000001E-4</v>
      </c>
      <c r="J18" s="25">
        <v>1E-4</v>
      </c>
      <c r="K18" s="25">
        <v>4.0000000000000002E-4</v>
      </c>
      <c r="L18" s="25">
        <v>5.0000000000000001E-4</v>
      </c>
      <c r="M18" s="26">
        <v>1E-4</v>
      </c>
      <c r="N18" s="24">
        <v>0</v>
      </c>
      <c r="O18" s="25">
        <v>0</v>
      </c>
      <c r="P18" s="25">
        <v>0</v>
      </c>
      <c r="Q18" s="25">
        <v>5.0000000000000001E-4</v>
      </c>
      <c r="R18" s="25">
        <v>0</v>
      </c>
      <c r="S18" s="26">
        <v>1E-4</v>
      </c>
      <c r="T18" s="25">
        <v>1E-4</v>
      </c>
      <c r="U18" s="25">
        <v>1.1999999999999999E-3</v>
      </c>
      <c r="V18" s="25">
        <v>8.0000000000000004E-4</v>
      </c>
      <c r="W18" s="25">
        <v>1.8E-3</v>
      </c>
      <c r="X18" s="25">
        <v>0</v>
      </c>
      <c r="Y18" s="26">
        <v>0</v>
      </c>
    </row>
    <row r="19" spans="1:25" x14ac:dyDescent="0.2">
      <c r="A19" s="21">
        <v>7</v>
      </c>
      <c r="B19" s="33">
        <v>0</v>
      </c>
      <c r="C19" s="22">
        <v>0</v>
      </c>
      <c r="D19" s="22">
        <v>0</v>
      </c>
      <c r="E19" s="22">
        <v>0</v>
      </c>
      <c r="F19" s="22">
        <v>0</v>
      </c>
      <c r="G19" s="23">
        <v>0</v>
      </c>
      <c r="H19" s="24">
        <v>4.0000000000000002E-4</v>
      </c>
      <c r="I19" s="25">
        <v>4.0000000000000002E-4</v>
      </c>
      <c r="J19" s="25">
        <v>1.6999999999999999E-3</v>
      </c>
      <c r="K19" s="25">
        <v>1E-4</v>
      </c>
      <c r="L19" s="25">
        <v>0</v>
      </c>
      <c r="M19" s="26">
        <v>5.9999999999999995E-4</v>
      </c>
      <c r="N19" s="24">
        <v>2.9999999999999997E-4</v>
      </c>
      <c r="O19" s="25">
        <v>0</v>
      </c>
      <c r="P19" s="25">
        <v>2.0000000000000001E-4</v>
      </c>
      <c r="Q19" s="25">
        <v>4.0000000000000002E-4</v>
      </c>
      <c r="R19" s="25">
        <v>1.2999999999999999E-3</v>
      </c>
      <c r="S19" s="26">
        <v>0</v>
      </c>
      <c r="T19" s="25">
        <v>1.2999999999999999E-3</v>
      </c>
      <c r="U19" s="25">
        <v>0</v>
      </c>
      <c r="V19" s="25">
        <v>0</v>
      </c>
      <c r="W19" s="25">
        <v>5.0000000000000001E-4</v>
      </c>
      <c r="X19" s="25">
        <v>0</v>
      </c>
      <c r="Y19" s="26">
        <v>0</v>
      </c>
    </row>
    <row r="20" spans="1:25" x14ac:dyDescent="0.2">
      <c r="A20" s="21">
        <v>24</v>
      </c>
      <c r="B20" s="33">
        <v>0</v>
      </c>
      <c r="C20" s="22">
        <v>0</v>
      </c>
      <c r="D20" s="22">
        <v>0</v>
      </c>
      <c r="E20" s="22">
        <v>0</v>
      </c>
      <c r="F20" s="22">
        <v>0</v>
      </c>
      <c r="G20" s="23">
        <v>0</v>
      </c>
      <c r="H20" s="24">
        <v>2.9999999999999997E-4</v>
      </c>
      <c r="I20" s="25">
        <v>1.4E-3</v>
      </c>
      <c r="J20" s="25">
        <v>2.0000000000000001E-4</v>
      </c>
      <c r="K20" s="25">
        <v>2.0000000000000001E-4</v>
      </c>
      <c r="L20" s="25">
        <v>0</v>
      </c>
      <c r="M20" s="26">
        <v>2.9999999999999997E-4</v>
      </c>
      <c r="N20" s="24">
        <v>8.0000000000000004E-4</v>
      </c>
      <c r="O20" s="25">
        <v>1.1000000000000001E-3</v>
      </c>
      <c r="P20" s="25">
        <v>0</v>
      </c>
      <c r="Q20" s="25">
        <v>1E-4</v>
      </c>
      <c r="R20" s="25">
        <v>1E-4</v>
      </c>
      <c r="S20" s="26">
        <v>0</v>
      </c>
      <c r="T20" s="25">
        <v>1E-4</v>
      </c>
      <c r="U20" s="25">
        <v>0</v>
      </c>
      <c r="V20" s="25">
        <v>5.0000000000000001E-4</v>
      </c>
      <c r="W20" s="25">
        <v>6.9999999999999999E-4</v>
      </c>
      <c r="X20" s="25">
        <v>6.9999999999999999E-4</v>
      </c>
      <c r="Y20" s="26">
        <v>0</v>
      </c>
    </row>
    <row r="21" spans="1:25" x14ac:dyDescent="0.2">
      <c r="A21" s="27">
        <v>48</v>
      </c>
      <c r="B21" s="34">
        <v>0</v>
      </c>
      <c r="C21" s="28">
        <v>0</v>
      </c>
      <c r="D21" s="28">
        <v>0</v>
      </c>
      <c r="E21" s="28">
        <v>0</v>
      </c>
      <c r="F21" s="28">
        <v>0</v>
      </c>
      <c r="G21" s="29">
        <v>0</v>
      </c>
      <c r="H21" s="30">
        <v>2.9999999999999997E-4</v>
      </c>
      <c r="I21" s="31">
        <v>8.9999999999999998E-4</v>
      </c>
      <c r="J21" s="31">
        <v>8.9999999999999998E-4</v>
      </c>
      <c r="K21" s="31">
        <v>1.5E-3</v>
      </c>
      <c r="L21" s="31">
        <v>0</v>
      </c>
      <c r="M21" s="32">
        <v>2E-3</v>
      </c>
      <c r="N21" s="30">
        <v>0</v>
      </c>
      <c r="O21" s="31">
        <v>0</v>
      </c>
      <c r="P21" s="31">
        <v>0</v>
      </c>
      <c r="Q21" s="31">
        <v>0</v>
      </c>
      <c r="R21" s="31">
        <v>5.0000000000000001E-4</v>
      </c>
      <c r="S21" s="32">
        <v>0</v>
      </c>
      <c r="T21" s="31">
        <v>0</v>
      </c>
      <c r="U21" s="31">
        <v>0</v>
      </c>
      <c r="V21" s="31">
        <v>1E-3</v>
      </c>
      <c r="W21" s="31">
        <v>0</v>
      </c>
      <c r="X21" s="31">
        <v>1.2E-4</v>
      </c>
      <c r="Y21" s="32">
        <v>1E-4</v>
      </c>
    </row>
    <row r="22" spans="1:25" x14ac:dyDescent="0.2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19" t="s">
        <v>70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20" t="s">
        <v>66</v>
      </c>
      <c r="B24" s="129" t="s">
        <v>67</v>
      </c>
      <c r="C24" s="130"/>
      <c r="D24" s="130"/>
      <c r="E24" s="130"/>
      <c r="F24" s="130"/>
      <c r="G24" s="131"/>
      <c r="H24" s="137" t="s">
        <v>7</v>
      </c>
      <c r="I24" s="138"/>
      <c r="J24" s="138"/>
      <c r="K24" s="138"/>
      <c r="L24" s="138"/>
      <c r="M24" s="139"/>
      <c r="N24" s="137" t="s">
        <v>8</v>
      </c>
      <c r="O24" s="138"/>
      <c r="P24" s="138"/>
      <c r="Q24" s="138"/>
      <c r="R24" s="138"/>
      <c r="S24" s="139"/>
      <c r="T24" s="138" t="s">
        <v>9</v>
      </c>
      <c r="U24" s="138"/>
      <c r="V24" s="138"/>
      <c r="W24" s="138"/>
      <c r="X24" s="138"/>
      <c r="Y24" s="139"/>
    </row>
    <row r="25" spans="1:25" x14ac:dyDescent="0.2">
      <c r="A25" s="21">
        <v>3</v>
      </c>
      <c r="B25" s="33">
        <v>0</v>
      </c>
      <c r="C25" s="22">
        <v>0</v>
      </c>
      <c r="D25" s="22">
        <v>0</v>
      </c>
      <c r="E25" s="22">
        <v>0</v>
      </c>
      <c r="F25" s="22">
        <v>0</v>
      </c>
      <c r="G25" s="23">
        <v>0</v>
      </c>
      <c r="H25" s="24">
        <v>1E-3</v>
      </c>
      <c r="I25" s="25">
        <v>5.0000000000000001E-4</v>
      </c>
      <c r="J25" s="25">
        <v>5.9999999999999995E-4</v>
      </c>
      <c r="K25" s="25">
        <v>2.9999999999999997E-4</v>
      </c>
      <c r="L25" s="25">
        <v>2.0000000000000001E-4</v>
      </c>
      <c r="M25" s="26">
        <v>6.9999999999999999E-4</v>
      </c>
      <c r="N25" s="24">
        <v>1E-4</v>
      </c>
      <c r="O25" s="25">
        <v>2.0000000000000001E-4</v>
      </c>
      <c r="P25" s="25">
        <v>0</v>
      </c>
      <c r="Q25" s="25">
        <v>0</v>
      </c>
      <c r="R25" s="25">
        <v>0</v>
      </c>
      <c r="S25" s="26">
        <v>1E-4</v>
      </c>
      <c r="T25" s="25">
        <v>6.9999999999999999E-4</v>
      </c>
      <c r="U25" s="25">
        <v>8.9999999999999998E-4</v>
      </c>
      <c r="V25" s="25">
        <v>1.6000000000000001E-3</v>
      </c>
      <c r="W25" s="25">
        <v>2.0000000000000001E-4</v>
      </c>
      <c r="X25" s="25">
        <v>2.9999999999999997E-4</v>
      </c>
      <c r="Y25" s="26">
        <v>2.9999999999999997E-4</v>
      </c>
    </row>
    <row r="26" spans="1:25" x14ac:dyDescent="0.2">
      <c r="A26" s="21">
        <v>7</v>
      </c>
      <c r="B26" s="33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4.4000000000000003E-3</v>
      </c>
      <c r="I26" s="25">
        <v>3.3999999999999998E-3</v>
      </c>
      <c r="J26" s="25">
        <v>1.5E-3</v>
      </c>
      <c r="K26" s="25">
        <v>2.8E-3</v>
      </c>
      <c r="L26" s="25">
        <v>1.6000000000000001E-3</v>
      </c>
      <c r="M26" s="26">
        <v>6.9999999999999999E-4</v>
      </c>
      <c r="N26" s="24">
        <v>1E-4</v>
      </c>
      <c r="O26" s="25">
        <v>5.9999999999999995E-4</v>
      </c>
      <c r="P26" s="25">
        <v>5.0000000000000001E-4</v>
      </c>
      <c r="Q26" s="25">
        <v>1.4E-3</v>
      </c>
      <c r="R26" s="25">
        <v>2.9999999999999997E-4</v>
      </c>
      <c r="S26" s="26">
        <v>4.0000000000000002E-4</v>
      </c>
      <c r="T26" s="25">
        <v>3.0000000000000001E-3</v>
      </c>
      <c r="U26" s="25">
        <v>2.3999999999999998E-3</v>
      </c>
      <c r="V26" s="25">
        <v>2.8E-3</v>
      </c>
      <c r="W26" s="25">
        <v>2.5000000000000001E-3</v>
      </c>
      <c r="X26" s="25">
        <v>2.8E-3</v>
      </c>
      <c r="Y26" s="26">
        <v>8.0000000000000004E-4</v>
      </c>
    </row>
    <row r="27" spans="1:25" x14ac:dyDescent="0.2">
      <c r="A27" s="21">
        <v>24</v>
      </c>
      <c r="B27" s="33">
        <v>0</v>
      </c>
      <c r="C27" s="22">
        <v>0</v>
      </c>
      <c r="D27" s="22">
        <v>0</v>
      </c>
      <c r="E27" s="22">
        <v>0</v>
      </c>
      <c r="F27" s="22">
        <v>0</v>
      </c>
      <c r="G27" s="23">
        <v>0</v>
      </c>
      <c r="H27" s="24">
        <v>7.7000000000000002E-3</v>
      </c>
      <c r="I27" s="25">
        <v>2.9100000000000001E-2</v>
      </c>
      <c r="J27" s="25">
        <v>2.76E-2</v>
      </c>
      <c r="K27" s="25">
        <v>1.9900000000000001E-2</v>
      </c>
      <c r="L27" s="25">
        <v>1.2999999999999999E-2</v>
      </c>
      <c r="M27" s="26">
        <v>2.0500000000000001E-2</v>
      </c>
      <c r="N27" s="24">
        <v>5.0000000000000001E-4</v>
      </c>
      <c r="O27" s="25">
        <v>4.0000000000000002E-4</v>
      </c>
      <c r="P27" s="25">
        <v>1.4E-3</v>
      </c>
      <c r="Q27" s="25">
        <v>2.0999999999999999E-3</v>
      </c>
      <c r="R27" s="25">
        <v>8.0000000000000004E-4</v>
      </c>
      <c r="S27" s="26">
        <v>1E-4</v>
      </c>
      <c r="T27" s="25">
        <v>9.7000000000000003E-3</v>
      </c>
      <c r="U27" s="25">
        <v>1.4800000000000001E-2</v>
      </c>
      <c r="V27" s="25">
        <v>1.32E-2</v>
      </c>
      <c r="W27" s="25">
        <v>1.15E-2</v>
      </c>
      <c r="X27" s="25">
        <v>7.6E-3</v>
      </c>
      <c r="Y27" s="26"/>
    </row>
    <row r="28" spans="1:25" x14ac:dyDescent="0.2">
      <c r="A28" s="27">
        <v>48</v>
      </c>
      <c r="B28" s="34">
        <v>0</v>
      </c>
      <c r="C28" s="28">
        <v>0</v>
      </c>
      <c r="D28" s="28">
        <v>0</v>
      </c>
      <c r="E28" s="28">
        <v>0</v>
      </c>
      <c r="F28" s="28">
        <v>0</v>
      </c>
      <c r="G28" s="29">
        <v>0</v>
      </c>
      <c r="H28" s="30">
        <v>3.8600000000000002E-2</v>
      </c>
      <c r="I28" s="31">
        <v>2.0299999999999999E-2</v>
      </c>
      <c r="J28" s="31">
        <v>1.49E-2</v>
      </c>
      <c r="K28" s="31">
        <v>3.5200000000000002E-2</v>
      </c>
      <c r="L28" s="31">
        <v>2.0400000000000001E-2</v>
      </c>
      <c r="M28" s="32">
        <v>3.2199999999999999E-2</v>
      </c>
      <c r="N28" s="30">
        <v>2.8999999999999998E-3</v>
      </c>
      <c r="O28" s="31">
        <v>4.4999999999999997E-3</v>
      </c>
      <c r="P28" s="31">
        <v>1E-3</v>
      </c>
      <c r="Q28" s="31">
        <v>2.0999999999999999E-3</v>
      </c>
      <c r="R28" s="31">
        <v>1.4E-3</v>
      </c>
      <c r="S28" s="32">
        <v>5.7000000000000002E-3</v>
      </c>
      <c r="T28" s="31">
        <v>1.6199999999999999E-2</v>
      </c>
      <c r="U28" s="31">
        <v>0</v>
      </c>
      <c r="V28" s="31">
        <v>2.2599999999999999E-2</v>
      </c>
      <c r="W28" s="31">
        <v>2.0799999999999999E-2</v>
      </c>
      <c r="X28" s="31">
        <v>3.5799999999999998E-2</v>
      </c>
      <c r="Y28" s="32">
        <v>4.36E-2</v>
      </c>
    </row>
    <row r="31" spans="1:25" ht="15.75" x14ac:dyDescent="0.25">
      <c r="A31" s="35" t="s">
        <v>72</v>
      </c>
    </row>
    <row r="32" spans="1:25" x14ac:dyDescent="0.2">
      <c r="A32" s="19" t="s">
        <v>65</v>
      </c>
    </row>
    <row r="33" spans="1:19" x14ac:dyDescent="0.2">
      <c r="A33" s="20" t="s">
        <v>66</v>
      </c>
      <c r="B33" s="129" t="s">
        <v>67</v>
      </c>
      <c r="C33" s="130"/>
      <c r="D33" s="130"/>
      <c r="E33" s="130"/>
      <c r="F33" s="130"/>
      <c r="G33" s="131"/>
      <c r="H33" s="129" t="s">
        <v>7</v>
      </c>
      <c r="I33" s="130"/>
      <c r="J33" s="130"/>
      <c r="K33" s="130"/>
      <c r="L33" s="130"/>
      <c r="M33" s="131"/>
      <c r="N33" s="130" t="s">
        <v>9</v>
      </c>
      <c r="O33" s="130"/>
      <c r="P33" s="130"/>
      <c r="Q33" s="130"/>
      <c r="R33" s="130"/>
      <c r="S33" s="131"/>
    </row>
    <row r="34" spans="1:19" x14ac:dyDescent="0.2">
      <c r="A34" s="21">
        <v>3</v>
      </c>
      <c r="B34" s="33">
        <v>0</v>
      </c>
      <c r="C34" s="22">
        <v>0</v>
      </c>
      <c r="D34" s="22">
        <v>0</v>
      </c>
      <c r="E34" s="22">
        <v>0</v>
      </c>
      <c r="F34" s="22">
        <v>0</v>
      </c>
      <c r="G34" s="23">
        <v>0</v>
      </c>
      <c r="H34" s="36">
        <v>0</v>
      </c>
      <c r="I34" s="6">
        <v>0</v>
      </c>
      <c r="J34" s="6">
        <v>0</v>
      </c>
      <c r="K34" s="6">
        <v>0</v>
      </c>
      <c r="L34" s="6">
        <v>39</v>
      </c>
      <c r="M34" s="37">
        <v>0</v>
      </c>
      <c r="N34" s="6">
        <v>8</v>
      </c>
      <c r="O34" s="6">
        <v>0</v>
      </c>
      <c r="P34" s="6">
        <v>0</v>
      </c>
      <c r="Q34" s="6">
        <v>8</v>
      </c>
      <c r="R34" s="6">
        <v>0</v>
      </c>
      <c r="S34" s="37">
        <v>0</v>
      </c>
    </row>
    <row r="35" spans="1:19" x14ac:dyDescent="0.2">
      <c r="A35" s="21">
        <v>7</v>
      </c>
      <c r="B35" s="33">
        <v>0</v>
      </c>
      <c r="C35" s="22">
        <v>0</v>
      </c>
      <c r="D35" s="22">
        <v>0</v>
      </c>
      <c r="E35" s="22">
        <v>0</v>
      </c>
      <c r="F35" s="22">
        <v>0</v>
      </c>
      <c r="G35" s="23">
        <v>0</v>
      </c>
      <c r="H35" s="36">
        <v>43</v>
      </c>
      <c r="I35" s="6">
        <v>4</v>
      </c>
      <c r="J35" s="6">
        <v>20</v>
      </c>
      <c r="K35" s="6">
        <v>19</v>
      </c>
      <c r="L35" s="6">
        <v>126</v>
      </c>
      <c r="M35" s="37">
        <v>0</v>
      </c>
      <c r="N35" s="6">
        <v>0</v>
      </c>
      <c r="O35" s="6">
        <v>5</v>
      </c>
      <c r="P35" s="6">
        <v>0</v>
      </c>
      <c r="Q35" s="6">
        <v>0</v>
      </c>
      <c r="R35" s="6">
        <v>42</v>
      </c>
      <c r="S35" s="37">
        <v>0</v>
      </c>
    </row>
    <row r="36" spans="1:19" x14ac:dyDescent="0.2">
      <c r="A36" s="21">
        <v>24</v>
      </c>
      <c r="B36" s="33">
        <v>0</v>
      </c>
      <c r="C36" s="22">
        <v>0</v>
      </c>
      <c r="D36" s="22">
        <v>0</v>
      </c>
      <c r="E36" s="22">
        <v>0</v>
      </c>
      <c r="F36" s="22">
        <v>0</v>
      </c>
      <c r="G36" s="23">
        <v>0</v>
      </c>
      <c r="H36" s="36">
        <v>0</v>
      </c>
      <c r="I36" s="6">
        <v>41</v>
      </c>
      <c r="J36" s="6">
        <v>79</v>
      </c>
      <c r="K36" s="6">
        <v>75</v>
      </c>
      <c r="L36" s="6">
        <v>73</v>
      </c>
      <c r="M36" s="37">
        <v>27</v>
      </c>
      <c r="N36" s="6">
        <v>242</v>
      </c>
      <c r="O36" s="6">
        <v>73</v>
      </c>
      <c r="P36" s="6">
        <v>106</v>
      </c>
      <c r="Q36" s="6">
        <v>156</v>
      </c>
      <c r="R36" s="6">
        <v>143</v>
      </c>
      <c r="S36" s="37">
        <v>130</v>
      </c>
    </row>
    <row r="37" spans="1:19" x14ac:dyDescent="0.2">
      <c r="A37" s="27">
        <v>48</v>
      </c>
      <c r="B37" s="34">
        <v>0</v>
      </c>
      <c r="C37" s="28">
        <v>0</v>
      </c>
      <c r="D37" s="28">
        <v>0</v>
      </c>
      <c r="E37" s="28">
        <v>0</v>
      </c>
      <c r="F37" s="28">
        <v>0</v>
      </c>
      <c r="G37" s="29">
        <v>0</v>
      </c>
      <c r="H37" s="38">
        <v>283</v>
      </c>
      <c r="I37" s="39">
        <v>132</v>
      </c>
      <c r="J37" s="39">
        <v>13</v>
      </c>
      <c r="K37" s="39">
        <v>249</v>
      </c>
      <c r="L37" s="39">
        <v>280</v>
      </c>
      <c r="M37" s="40">
        <v>88</v>
      </c>
      <c r="N37" s="39">
        <v>53</v>
      </c>
      <c r="O37" s="39">
        <v>347</v>
      </c>
      <c r="P37" s="39">
        <v>186</v>
      </c>
      <c r="Q37" s="39">
        <v>497</v>
      </c>
      <c r="R37" s="39">
        <v>515</v>
      </c>
      <c r="S37" s="40">
        <v>783</v>
      </c>
    </row>
    <row r="38" spans="1:19" x14ac:dyDescent="0.2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19" t="s">
        <v>68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0" t="s">
        <v>66</v>
      </c>
      <c r="B40" s="129" t="s">
        <v>67</v>
      </c>
      <c r="C40" s="130"/>
      <c r="D40" s="130"/>
      <c r="E40" s="130"/>
      <c r="F40" s="130"/>
      <c r="G40" s="131"/>
      <c r="H40" s="134" t="s">
        <v>7</v>
      </c>
      <c r="I40" s="135"/>
      <c r="J40" s="135"/>
      <c r="K40" s="135"/>
      <c r="L40" s="135"/>
      <c r="M40" s="136"/>
      <c r="N40" s="135" t="s">
        <v>9</v>
      </c>
      <c r="O40" s="135"/>
      <c r="P40" s="135"/>
      <c r="Q40" s="135"/>
      <c r="R40" s="135"/>
      <c r="S40" s="136"/>
    </row>
    <row r="41" spans="1:19" x14ac:dyDescent="0.2">
      <c r="A41" s="21">
        <v>3</v>
      </c>
      <c r="B41" s="33">
        <v>0</v>
      </c>
      <c r="C41" s="22">
        <v>0</v>
      </c>
      <c r="D41" s="22">
        <v>0</v>
      </c>
      <c r="E41" s="22">
        <v>0</v>
      </c>
      <c r="F41" s="22">
        <v>0</v>
      </c>
      <c r="G41" s="23">
        <v>0</v>
      </c>
      <c r="H41" s="36">
        <v>232</v>
      </c>
      <c r="I41" s="6">
        <v>233</v>
      </c>
      <c r="J41" s="6">
        <v>308</v>
      </c>
      <c r="K41" s="6">
        <v>320</v>
      </c>
      <c r="L41" s="6">
        <v>218</v>
      </c>
      <c r="M41" s="37">
        <v>17</v>
      </c>
      <c r="N41" s="6">
        <v>303</v>
      </c>
      <c r="O41" s="6">
        <v>672</v>
      </c>
      <c r="P41" s="6">
        <v>590</v>
      </c>
      <c r="Q41" s="6">
        <v>658</v>
      </c>
      <c r="R41" s="6">
        <v>607</v>
      </c>
      <c r="S41" s="37">
        <v>1319</v>
      </c>
    </row>
    <row r="42" spans="1:19" x14ac:dyDescent="0.2">
      <c r="A42" s="21">
        <v>7</v>
      </c>
      <c r="B42" s="33">
        <v>0</v>
      </c>
      <c r="C42" s="22">
        <v>0</v>
      </c>
      <c r="D42" s="22">
        <v>0</v>
      </c>
      <c r="E42" s="22">
        <v>0</v>
      </c>
      <c r="F42" s="22">
        <v>0</v>
      </c>
      <c r="G42" s="23">
        <v>0</v>
      </c>
      <c r="H42" s="36">
        <v>207</v>
      </c>
      <c r="I42" s="6">
        <v>109</v>
      </c>
      <c r="J42" s="6">
        <v>215</v>
      </c>
      <c r="K42" s="6">
        <v>257</v>
      </c>
      <c r="L42" s="6">
        <v>191</v>
      </c>
      <c r="M42" s="37">
        <v>288</v>
      </c>
      <c r="N42" s="6">
        <v>565</v>
      </c>
      <c r="O42" s="6">
        <v>516</v>
      </c>
      <c r="P42" s="6">
        <v>799</v>
      </c>
      <c r="Q42" s="6">
        <v>487</v>
      </c>
      <c r="R42" s="6">
        <v>799</v>
      </c>
      <c r="S42" s="37">
        <v>658</v>
      </c>
    </row>
    <row r="43" spans="1:19" x14ac:dyDescent="0.2">
      <c r="A43" s="21">
        <v>24</v>
      </c>
      <c r="B43" s="33">
        <v>0</v>
      </c>
      <c r="C43" s="22">
        <v>0</v>
      </c>
      <c r="D43" s="22">
        <v>0</v>
      </c>
      <c r="E43" s="22">
        <v>0</v>
      </c>
      <c r="F43" s="22">
        <v>0</v>
      </c>
      <c r="G43" s="23">
        <v>0</v>
      </c>
      <c r="H43" s="36">
        <v>192</v>
      </c>
      <c r="I43" s="6">
        <v>158</v>
      </c>
      <c r="J43" s="6">
        <v>201</v>
      </c>
      <c r="K43" s="6">
        <v>181</v>
      </c>
      <c r="L43" s="6">
        <v>142</v>
      </c>
      <c r="M43" s="37">
        <v>152</v>
      </c>
      <c r="N43" s="6">
        <v>525</v>
      </c>
      <c r="O43" s="6">
        <v>828</v>
      </c>
      <c r="P43" s="6">
        <v>478</v>
      </c>
      <c r="Q43" s="6">
        <v>615</v>
      </c>
      <c r="R43" s="6">
        <v>1018</v>
      </c>
      <c r="S43" s="37">
        <v>666</v>
      </c>
    </row>
    <row r="44" spans="1:19" x14ac:dyDescent="0.2">
      <c r="A44" s="27">
        <v>48</v>
      </c>
      <c r="B44" s="34">
        <v>0</v>
      </c>
      <c r="C44" s="28">
        <v>0</v>
      </c>
      <c r="D44" s="28">
        <v>0</v>
      </c>
      <c r="E44" s="28">
        <v>0</v>
      </c>
      <c r="F44" s="28">
        <v>0</v>
      </c>
      <c r="G44" s="29">
        <v>0</v>
      </c>
      <c r="H44" s="38">
        <v>169</v>
      </c>
      <c r="I44" s="39">
        <v>77</v>
      </c>
      <c r="J44" s="39">
        <v>106</v>
      </c>
      <c r="K44" s="39">
        <v>113</v>
      </c>
      <c r="L44" s="39">
        <v>231</v>
      </c>
      <c r="M44" s="40">
        <v>123</v>
      </c>
      <c r="N44" s="39">
        <v>426</v>
      </c>
      <c r="O44" s="39">
        <v>612</v>
      </c>
      <c r="P44" s="39">
        <v>453</v>
      </c>
      <c r="Q44" s="39">
        <v>703</v>
      </c>
      <c r="R44" s="39">
        <v>531</v>
      </c>
      <c r="S44" s="40">
        <v>566</v>
      </c>
    </row>
    <row r="45" spans="1:19" x14ac:dyDescent="0.2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19" t="s">
        <v>69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20" t="s">
        <v>66</v>
      </c>
      <c r="B47" s="129" t="s">
        <v>67</v>
      </c>
      <c r="C47" s="130"/>
      <c r="D47" s="130"/>
      <c r="E47" s="130"/>
      <c r="F47" s="130"/>
      <c r="G47" s="131"/>
      <c r="H47" s="134" t="s">
        <v>7</v>
      </c>
      <c r="I47" s="135"/>
      <c r="J47" s="135"/>
      <c r="K47" s="135"/>
      <c r="L47" s="135"/>
      <c r="M47" s="136"/>
      <c r="N47" s="135" t="s">
        <v>9</v>
      </c>
      <c r="O47" s="135"/>
      <c r="P47" s="135"/>
      <c r="Q47" s="135"/>
      <c r="R47" s="135"/>
      <c r="S47" s="136"/>
    </row>
    <row r="48" spans="1:19" x14ac:dyDescent="0.2">
      <c r="A48" s="21">
        <v>3</v>
      </c>
      <c r="B48" s="33">
        <v>0</v>
      </c>
      <c r="C48" s="22">
        <v>0</v>
      </c>
      <c r="D48" s="22">
        <v>0</v>
      </c>
      <c r="E48" s="22">
        <v>0</v>
      </c>
      <c r="F48" s="22">
        <v>0</v>
      </c>
      <c r="G48" s="23">
        <v>0</v>
      </c>
      <c r="H48" s="36">
        <v>1</v>
      </c>
      <c r="I48" s="6">
        <v>5</v>
      </c>
      <c r="J48" s="6">
        <v>0</v>
      </c>
      <c r="K48" s="6">
        <v>0</v>
      </c>
      <c r="L48" s="6">
        <v>0</v>
      </c>
      <c r="M48" s="37">
        <v>0</v>
      </c>
      <c r="N48" s="6">
        <v>0</v>
      </c>
      <c r="O48" s="6">
        <v>0</v>
      </c>
      <c r="P48" s="6">
        <v>0</v>
      </c>
      <c r="Q48" s="6">
        <v>4</v>
      </c>
      <c r="R48" s="6">
        <v>84</v>
      </c>
      <c r="S48" s="37">
        <v>21</v>
      </c>
    </row>
    <row r="49" spans="1:19" x14ac:dyDescent="0.2">
      <c r="A49" s="21">
        <v>7</v>
      </c>
      <c r="B49" s="33">
        <v>0</v>
      </c>
      <c r="C49" s="22">
        <v>0</v>
      </c>
      <c r="D49" s="22">
        <v>0</v>
      </c>
      <c r="E49" s="22">
        <v>0</v>
      </c>
      <c r="F49" s="22">
        <v>0</v>
      </c>
      <c r="G49" s="23">
        <v>0</v>
      </c>
      <c r="H49" s="36">
        <v>0</v>
      </c>
      <c r="I49" s="6">
        <v>5</v>
      </c>
      <c r="J49" s="6">
        <v>18</v>
      </c>
      <c r="K49" s="6">
        <v>0</v>
      </c>
      <c r="L49" s="6">
        <v>14</v>
      </c>
      <c r="M49" s="37">
        <v>8</v>
      </c>
      <c r="N49" s="6">
        <v>0</v>
      </c>
      <c r="O49" s="6">
        <v>15</v>
      </c>
      <c r="P49" s="6">
        <v>52</v>
      </c>
      <c r="Q49" s="6">
        <v>19</v>
      </c>
      <c r="R49" s="6">
        <v>52</v>
      </c>
      <c r="S49" s="37">
        <v>7</v>
      </c>
    </row>
    <row r="50" spans="1:19" x14ac:dyDescent="0.2">
      <c r="A50" s="21">
        <v>24</v>
      </c>
      <c r="B50" s="33">
        <v>0</v>
      </c>
      <c r="C50" s="22">
        <v>0</v>
      </c>
      <c r="D50" s="22">
        <v>0</v>
      </c>
      <c r="E50" s="22">
        <v>0</v>
      </c>
      <c r="F50" s="22">
        <v>0</v>
      </c>
      <c r="G50" s="23">
        <v>0</v>
      </c>
      <c r="H50" s="36">
        <v>1</v>
      </c>
      <c r="I50" s="6">
        <v>5</v>
      </c>
      <c r="J50" s="6">
        <v>41</v>
      </c>
      <c r="K50" s="6">
        <v>18</v>
      </c>
      <c r="L50" s="6">
        <v>0</v>
      </c>
      <c r="M50" s="37">
        <v>0</v>
      </c>
      <c r="N50" s="6">
        <v>0</v>
      </c>
      <c r="O50" s="6">
        <v>22</v>
      </c>
      <c r="P50" s="6">
        <v>27</v>
      </c>
      <c r="Q50" s="6">
        <v>61</v>
      </c>
      <c r="R50" s="6">
        <v>2</v>
      </c>
      <c r="S50" s="37">
        <v>28</v>
      </c>
    </row>
    <row r="51" spans="1:19" x14ac:dyDescent="0.2">
      <c r="A51" s="27">
        <v>48</v>
      </c>
      <c r="B51" s="34">
        <v>0</v>
      </c>
      <c r="C51" s="28">
        <v>0</v>
      </c>
      <c r="D51" s="28">
        <v>0</v>
      </c>
      <c r="E51" s="28">
        <v>0</v>
      </c>
      <c r="F51" s="28">
        <v>0</v>
      </c>
      <c r="G51" s="29">
        <v>0</v>
      </c>
      <c r="H51" s="38">
        <v>34</v>
      </c>
      <c r="I51" s="39">
        <v>24</v>
      </c>
      <c r="J51" s="39">
        <v>48</v>
      </c>
      <c r="K51" s="39">
        <v>9</v>
      </c>
      <c r="L51" s="39">
        <v>9</v>
      </c>
      <c r="M51" s="40">
        <v>13</v>
      </c>
      <c r="N51" s="39">
        <v>31</v>
      </c>
      <c r="O51" s="39">
        <v>46</v>
      </c>
      <c r="P51" s="39">
        <v>114</v>
      </c>
      <c r="Q51" s="39">
        <v>42</v>
      </c>
      <c r="R51" s="39">
        <v>54</v>
      </c>
      <c r="S51" s="40">
        <v>74</v>
      </c>
    </row>
    <row r="52" spans="1:19" x14ac:dyDescent="0.2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9" t="s">
        <v>70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0" t="s">
        <v>66</v>
      </c>
      <c r="B54" s="129" t="s">
        <v>67</v>
      </c>
      <c r="C54" s="130"/>
      <c r="D54" s="130"/>
      <c r="E54" s="130"/>
      <c r="F54" s="130"/>
      <c r="G54" s="131"/>
      <c r="H54" s="134" t="s">
        <v>7</v>
      </c>
      <c r="I54" s="135"/>
      <c r="J54" s="135"/>
      <c r="K54" s="135"/>
      <c r="L54" s="135"/>
      <c r="M54" s="136"/>
      <c r="N54" s="135" t="s">
        <v>9</v>
      </c>
      <c r="O54" s="135"/>
      <c r="P54" s="135"/>
      <c r="Q54" s="135"/>
      <c r="R54" s="135"/>
      <c r="S54" s="136"/>
    </row>
    <row r="55" spans="1:19" x14ac:dyDescent="0.2">
      <c r="A55" s="21">
        <v>3</v>
      </c>
      <c r="B55" s="33">
        <v>0</v>
      </c>
      <c r="C55" s="22">
        <v>0</v>
      </c>
      <c r="D55" s="22">
        <v>0</v>
      </c>
      <c r="E55" s="22">
        <v>0</v>
      </c>
      <c r="F55" s="22">
        <v>0</v>
      </c>
      <c r="G55" s="23">
        <v>0</v>
      </c>
      <c r="H55" s="36">
        <v>13</v>
      </c>
      <c r="I55" s="6">
        <v>7</v>
      </c>
      <c r="J55" s="6">
        <v>14</v>
      </c>
      <c r="K55" s="6">
        <v>4</v>
      </c>
      <c r="L55" s="6">
        <v>0</v>
      </c>
      <c r="M55" s="37">
        <v>21</v>
      </c>
      <c r="N55" s="6">
        <v>2</v>
      </c>
      <c r="O55" s="6">
        <v>35</v>
      </c>
      <c r="P55" s="6">
        <v>30</v>
      </c>
      <c r="Q55" s="6">
        <v>17</v>
      </c>
      <c r="R55" s="6">
        <v>24</v>
      </c>
      <c r="S55" s="37">
        <v>19</v>
      </c>
    </row>
    <row r="56" spans="1:19" x14ac:dyDescent="0.2">
      <c r="A56" s="21">
        <v>7</v>
      </c>
      <c r="B56" s="33">
        <v>0</v>
      </c>
      <c r="C56" s="22">
        <v>0</v>
      </c>
      <c r="D56" s="22">
        <v>0</v>
      </c>
      <c r="E56" s="22">
        <v>0</v>
      </c>
      <c r="F56" s="22">
        <v>0</v>
      </c>
      <c r="G56" s="23">
        <v>0</v>
      </c>
      <c r="H56" s="36">
        <v>44</v>
      </c>
      <c r="I56" s="6">
        <v>0</v>
      </c>
      <c r="J56" s="6">
        <v>45</v>
      </c>
      <c r="K56" s="6">
        <v>33</v>
      </c>
      <c r="L56" s="6">
        <v>32</v>
      </c>
      <c r="M56" s="37">
        <v>30</v>
      </c>
      <c r="N56" s="6">
        <v>95</v>
      </c>
      <c r="O56" s="6">
        <v>70</v>
      </c>
      <c r="P56" s="6">
        <v>70</v>
      </c>
      <c r="Q56" s="6">
        <v>57</v>
      </c>
      <c r="R56" s="6">
        <v>25</v>
      </c>
      <c r="S56" s="37">
        <v>63</v>
      </c>
    </row>
    <row r="57" spans="1:19" x14ac:dyDescent="0.2">
      <c r="A57" s="21">
        <v>24</v>
      </c>
      <c r="B57" s="33">
        <v>0</v>
      </c>
      <c r="C57" s="22">
        <v>0</v>
      </c>
      <c r="D57" s="22">
        <v>0</v>
      </c>
      <c r="E57" s="22">
        <v>0</v>
      </c>
      <c r="F57" s="22">
        <v>0</v>
      </c>
      <c r="G57" s="23">
        <v>0</v>
      </c>
      <c r="H57" s="36">
        <v>142</v>
      </c>
      <c r="I57" s="6">
        <v>100</v>
      </c>
      <c r="J57" s="6">
        <v>26</v>
      </c>
      <c r="K57" s="6">
        <v>190</v>
      </c>
      <c r="L57" s="6">
        <v>163</v>
      </c>
      <c r="M57" s="37">
        <v>153</v>
      </c>
      <c r="N57" s="6">
        <v>203</v>
      </c>
      <c r="O57" s="6">
        <v>399</v>
      </c>
      <c r="P57" s="6">
        <v>231</v>
      </c>
      <c r="Q57" s="6">
        <v>256</v>
      </c>
      <c r="R57" s="6">
        <v>359</v>
      </c>
      <c r="S57" s="37">
        <v>331</v>
      </c>
    </row>
    <row r="58" spans="1:19" x14ac:dyDescent="0.2">
      <c r="A58" s="27">
        <v>48</v>
      </c>
      <c r="B58" s="34">
        <v>0</v>
      </c>
      <c r="C58" s="28">
        <v>0</v>
      </c>
      <c r="D58" s="28">
        <v>0</v>
      </c>
      <c r="E58" s="28">
        <v>0</v>
      </c>
      <c r="F58" s="28">
        <v>0</v>
      </c>
      <c r="G58" s="29">
        <v>0</v>
      </c>
      <c r="H58" s="38">
        <v>295</v>
      </c>
      <c r="I58" s="39">
        <v>134</v>
      </c>
      <c r="J58" s="39">
        <v>187</v>
      </c>
      <c r="K58" s="39">
        <v>315</v>
      </c>
      <c r="L58" s="39">
        <v>265</v>
      </c>
      <c r="M58" s="40">
        <v>160</v>
      </c>
      <c r="N58" s="39">
        <v>521</v>
      </c>
      <c r="O58" s="39">
        <v>605</v>
      </c>
      <c r="P58" s="39">
        <v>503</v>
      </c>
      <c r="Q58" s="39">
        <v>471</v>
      </c>
      <c r="R58" s="39">
        <v>435</v>
      </c>
      <c r="S58" s="40">
        <v>328</v>
      </c>
    </row>
  </sheetData>
  <mergeCells count="28">
    <mergeCell ref="B3:G3"/>
    <mergeCell ref="H3:M3"/>
    <mergeCell ref="N3:S3"/>
    <mergeCell ref="T3:Y3"/>
    <mergeCell ref="B10:G10"/>
    <mergeCell ref="H10:M10"/>
    <mergeCell ref="N10:S10"/>
    <mergeCell ref="T10:Y10"/>
    <mergeCell ref="B17:G17"/>
    <mergeCell ref="H17:M17"/>
    <mergeCell ref="N17:S17"/>
    <mergeCell ref="T17:Y17"/>
    <mergeCell ref="B24:G24"/>
    <mergeCell ref="H24:M24"/>
    <mergeCell ref="N24:S24"/>
    <mergeCell ref="T24:Y24"/>
    <mergeCell ref="B33:G33"/>
    <mergeCell ref="H33:M33"/>
    <mergeCell ref="N33:S33"/>
    <mergeCell ref="B40:G40"/>
    <mergeCell ref="H40:M40"/>
    <mergeCell ref="N40:S40"/>
    <mergeCell ref="B47:G47"/>
    <mergeCell ref="H47:M47"/>
    <mergeCell ref="N47:S47"/>
    <mergeCell ref="B54:G54"/>
    <mergeCell ref="H54:M54"/>
    <mergeCell ref="N54:S5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66"/>
  <sheetViews>
    <sheetView zoomScale="85" zoomScaleNormal="85" workbookViewId="0">
      <pane ySplit="2" topLeftCell="A3" activePane="bottomLeft" state="frozen"/>
      <selection pane="bottomLeft" activeCell="Z828" sqref="Z828"/>
    </sheetView>
  </sheetViews>
  <sheetFormatPr defaultColWidth="12.28515625" defaultRowHeight="12.75" x14ac:dyDescent="0.2"/>
  <cols>
    <col min="1" max="4" width="12.28515625" style="7"/>
    <col min="5" max="6" width="0" style="7" hidden="1" customWidth="1"/>
    <col min="7" max="7" width="12.28515625" style="7" hidden="1" customWidth="1"/>
    <col min="8" max="8" width="12.28515625" style="7" customWidth="1"/>
    <col min="9" max="11" width="12.28515625" style="7" hidden="1" customWidth="1"/>
    <col min="12" max="12" width="14.7109375" style="41" hidden="1" customWidth="1"/>
    <col min="13" max="13" width="12.28515625" style="7" hidden="1" customWidth="1"/>
    <col min="14" max="15" width="12.28515625" style="8" hidden="1" customWidth="1"/>
    <col min="16" max="16" width="12.28515625" style="7" hidden="1" customWidth="1"/>
    <col min="17" max="17" width="12.28515625" style="52" hidden="1" customWidth="1"/>
    <col min="18" max="18" width="12.28515625" style="7" hidden="1" customWidth="1"/>
    <col min="19" max="20" width="12.28515625" style="9" hidden="1" customWidth="1"/>
    <col min="21" max="22" width="12.28515625" style="7" hidden="1" customWidth="1"/>
    <col min="23" max="26" width="12.28515625" style="7" customWidth="1"/>
    <col min="27" max="29" width="12.28515625" style="16" customWidth="1"/>
    <col min="30" max="31" width="12.28515625" style="7"/>
    <col min="32" max="32" width="12.28515625" style="56"/>
  </cols>
  <sheetData>
    <row r="1" spans="1:32" x14ac:dyDescent="0.2">
      <c r="R1" s="140" t="s">
        <v>61</v>
      </c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s="4" customFormat="1" ht="76.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10</v>
      </c>
      <c r="F2" s="12" t="s">
        <v>10</v>
      </c>
      <c r="G2" s="12" t="s">
        <v>11</v>
      </c>
      <c r="H2" s="12" t="s">
        <v>11</v>
      </c>
      <c r="I2" s="12" t="s">
        <v>12</v>
      </c>
      <c r="J2" s="12" t="s">
        <v>44</v>
      </c>
      <c r="K2" s="12" t="s">
        <v>12</v>
      </c>
      <c r="L2" s="12" t="s">
        <v>45</v>
      </c>
      <c r="M2" s="12" t="s">
        <v>42</v>
      </c>
      <c r="N2" s="42" t="s">
        <v>33</v>
      </c>
      <c r="O2" s="42" t="s">
        <v>47</v>
      </c>
      <c r="P2" s="12" t="s">
        <v>40</v>
      </c>
      <c r="Q2" s="53" t="s">
        <v>41</v>
      </c>
      <c r="R2" s="12" t="s">
        <v>55</v>
      </c>
      <c r="S2" s="13" t="s">
        <v>56</v>
      </c>
      <c r="T2" s="13" t="s">
        <v>57</v>
      </c>
      <c r="U2" s="12" t="s">
        <v>58</v>
      </c>
      <c r="V2" s="12" t="s">
        <v>59</v>
      </c>
      <c r="W2" s="12" t="s">
        <v>60</v>
      </c>
      <c r="X2" s="12" t="s">
        <v>76</v>
      </c>
      <c r="Y2" s="12" t="s">
        <v>77</v>
      </c>
      <c r="Z2" s="12"/>
      <c r="AA2" s="43" t="s">
        <v>74</v>
      </c>
      <c r="AB2" s="43" t="s">
        <v>73</v>
      </c>
      <c r="AC2" s="43" t="s">
        <v>46</v>
      </c>
      <c r="AD2" s="12"/>
      <c r="AE2" s="12"/>
      <c r="AF2" s="55"/>
    </row>
    <row r="3" spans="1:32" s="1" customFormat="1" x14ac:dyDescent="0.2">
      <c r="A3" s="7" t="s">
        <v>4</v>
      </c>
      <c r="B3" s="7" t="s">
        <v>5</v>
      </c>
      <c r="C3" s="7" t="s">
        <v>9</v>
      </c>
      <c r="D3" s="7">
        <v>3</v>
      </c>
      <c r="E3" s="7">
        <v>1</v>
      </c>
      <c r="F3" s="7">
        <v>1</v>
      </c>
      <c r="G3" s="7" t="s">
        <v>21</v>
      </c>
      <c r="H3" s="7" t="s">
        <v>22</v>
      </c>
      <c r="I3" s="7">
        <v>166</v>
      </c>
      <c r="J3" s="7">
        <v>1.0143</v>
      </c>
      <c r="K3" s="7">
        <v>166</v>
      </c>
      <c r="L3" s="41">
        <v>1.1095999999999999</v>
      </c>
      <c r="M3" s="7">
        <f t="shared" ref="M3:M19" si="0">L3-J3</f>
        <v>9.529999999999994E-2</v>
      </c>
      <c r="N3" s="8">
        <v>0</v>
      </c>
      <c r="O3" s="8"/>
      <c r="P3" s="7">
        <v>30.08</v>
      </c>
      <c r="Q3" s="52">
        <v>15.4</v>
      </c>
      <c r="R3" s="7">
        <v>249.9</v>
      </c>
      <c r="S3" s="9">
        <v>41323</v>
      </c>
      <c r="T3" s="9">
        <v>41341</v>
      </c>
      <c r="U3" s="7">
        <v>18</v>
      </c>
      <c r="V3" s="8">
        <f t="shared" ref="V3:V19" si="1">N3*EXP((LN(2)/$R$3)*U3)</f>
        <v>0</v>
      </c>
      <c r="W3" s="8">
        <f t="shared" ref="W3:W19" si="2">V3/M3</f>
        <v>0</v>
      </c>
      <c r="X3" s="8">
        <f>AVERAGE(W3:W8)</f>
        <v>24.423651120634741</v>
      </c>
      <c r="Y3" s="8">
        <f>_xlfn.STDEV.S(W3:W8)</f>
        <v>40.360345985692526</v>
      </c>
      <c r="AA3" s="16">
        <f t="shared" ref="AA3:AA8" si="3">W3/25727</f>
        <v>0</v>
      </c>
      <c r="AB3" s="16">
        <f>AVERAGE(AA3:AA8)</f>
        <v>9.4933925916876208E-4</v>
      </c>
      <c r="AC3" s="16">
        <f>_xlfn.STDEV.S(AA3:AA8)</f>
        <v>1.568793329408502E-3</v>
      </c>
      <c r="AD3" s="7"/>
      <c r="AE3" s="7"/>
      <c r="AF3" s="56"/>
    </row>
    <row r="4" spans="1:32" x14ac:dyDescent="0.2">
      <c r="A4" s="7" t="s">
        <v>4</v>
      </c>
      <c r="B4" s="7" t="s">
        <v>5</v>
      </c>
      <c r="C4" s="7" t="s">
        <v>9</v>
      </c>
      <c r="D4" s="7">
        <v>3</v>
      </c>
      <c r="E4" s="7">
        <v>2</v>
      </c>
      <c r="F4" s="7">
        <v>2</v>
      </c>
      <c r="G4" s="7" t="s">
        <v>21</v>
      </c>
      <c r="H4" s="7" t="s">
        <v>22</v>
      </c>
      <c r="I4" s="7">
        <v>175</v>
      </c>
      <c r="J4" s="7">
        <v>1.0074000000000001</v>
      </c>
      <c r="K4" s="7">
        <v>175</v>
      </c>
      <c r="L4" s="41">
        <v>1.0327</v>
      </c>
      <c r="M4" s="7">
        <f t="shared" si="0"/>
        <v>2.5299999999999878E-2</v>
      </c>
      <c r="N4" s="8">
        <v>2.5</v>
      </c>
      <c r="P4" s="7">
        <v>25.12</v>
      </c>
      <c r="Q4" s="52">
        <v>14.9</v>
      </c>
      <c r="S4" s="9">
        <v>41323</v>
      </c>
      <c r="T4" s="9">
        <v>41341</v>
      </c>
      <c r="U4" s="7">
        <v>18</v>
      </c>
      <c r="V4" s="8">
        <f t="shared" si="1"/>
        <v>2.6279847546986472</v>
      </c>
      <c r="W4" s="8">
        <f t="shared" si="2"/>
        <v>103.87291520548062</v>
      </c>
      <c r="X4" s="8"/>
      <c r="Y4" s="8"/>
      <c r="Z4" s="8"/>
      <c r="AA4" s="16">
        <f t="shared" si="3"/>
        <v>4.0375059356116388E-3</v>
      </c>
    </row>
    <row r="5" spans="1:32" x14ac:dyDescent="0.2">
      <c r="A5" s="7" t="s">
        <v>4</v>
      </c>
      <c r="B5" s="7" t="s">
        <v>5</v>
      </c>
      <c r="C5" s="7" t="s">
        <v>9</v>
      </c>
      <c r="D5" s="7">
        <v>3</v>
      </c>
      <c r="E5" s="7">
        <v>3</v>
      </c>
      <c r="F5" s="7">
        <v>3</v>
      </c>
      <c r="G5" s="7" t="s">
        <v>21</v>
      </c>
      <c r="H5" s="7" t="s">
        <v>22</v>
      </c>
      <c r="I5" s="7">
        <v>184</v>
      </c>
      <c r="J5" s="7">
        <v>1.0164</v>
      </c>
      <c r="K5" s="7">
        <v>184</v>
      </c>
      <c r="L5" s="41">
        <v>1.0893999999999999</v>
      </c>
      <c r="M5" s="7">
        <f t="shared" si="0"/>
        <v>7.2999999999999954E-2</v>
      </c>
      <c r="N5" s="8">
        <v>0.9</v>
      </c>
      <c r="P5" s="7">
        <v>14.65</v>
      </c>
      <c r="Q5" s="52">
        <v>12.5</v>
      </c>
      <c r="S5" s="9">
        <v>41323</v>
      </c>
      <c r="T5" s="9">
        <v>41341</v>
      </c>
      <c r="U5" s="7">
        <v>18</v>
      </c>
      <c r="V5" s="8">
        <f t="shared" si="1"/>
        <v>0.94607451169151302</v>
      </c>
      <c r="W5" s="8">
        <f t="shared" si="2"/>
        <v>12.959924817691967</v>
      </c>
      <c r="X5" s="8"/>
      <c r="Y5" s="8"/>
      <c r="Z5" s="8"/>
      <c r="AA5" s="16">
        <f t="shared" si="3"/>
        <v>5.0374800084315957E-4</v>
      </c>
    </row>
    <row r="6" spans="1:32" x14ac:dyDescent="0.2">
      <c r="A6" s="7" t="s">
        <v>4</v>
      </c>
      <c r="B6" s="7" t="s">
        <v>5</v>
      </c>
      <c r="C6" s="7" t="s">
        <v>9</v>
      </c>
      <c r="D6" s="7">
        <v>3</v>
      </c>
      <c r="E6" s="7">
        <v>4</v>
      </c>
      <c r="F6" s="7">
        <v>4</v>
      </c>
      <c r="G6" s="7" t="s">
        <v>21</v>
      </c>
      <c r="H6" s="7" t="s">
        <v>22</v>
      </c>
      <c r="I6" s="7">
        <v>193</v>
      </c>
      <c r="J6" s="7">
        <v>1.0019</v>
      </c>
      <c r="K6" s="7">
        <v>193</v>
      </c>
      <c r="L6" s="41">
        <v>1.0678000000000001</v>
      </c>
      <c r="M6" s="7">
        <f t="shared" si="0"/>
        <v>6.590000000000007E-2</v>
      </c>
      <c r="N6" s="8">
        <v>0</v>
      </c>
      <c r="P6" s="7">
        <v>28.79</v>
      </c>
      <c r="Q6" s="52">
        <v>15.1</v>
      </c>
      <c r="S6" s="9">
        <v>41323</v>
      </c>
      <c r="T6" s="9">
        <v>41341</v>
      </c>
      <c r="U6" s="7">
        <v>18</v>
      </c>
      <c r="V6" s="8">
        <f t="shared" si="1"/>
        <v>0</v>
      </c>
      <c r="W6" s="8">
        <f t="shared" si="2"/>
        <v>0</v>
      </c>
      <c r="X6" s="8"/>
      <c r="Y6" s="8"/>
      <c r="Z6" s="8"/>
      <c r="AA6" s="16">
        <f t="shared" si="3"/>
        <v>0</v>
      </c>
    </row>
    <row r="7" spans="1:32" x14ac:dyDescent="0.2">
      <c r="A7" s="7" t="s">
        <v>4</v>
      </c>
      <c r="B7" s="7" t="s">
        <v>5</v>
      </c>
      <c r="C7" s="7" t="s">
        <v>9</v>
      </c>
      <c r="D7" s="7">
        <v>3</v>
      </c>
      <c r="E7" s="7">
        <v>5</v>
      </c>
      <c r="F7" s="7">
        <v>5</v>
      </c>
      <c r="G7" s="7" t="s">
        <v>21</v>
      </c>
      <c r="H7" s="7" t="s">
        <v>22</v>
      </c>
      <c r="I7" s="7">
        <v>202</v>
      </c>
      <c r="J7" s="7">
        <v>1.0362</v>
      </c>
      <c r="K7" s="7">
        <v>202</v>
      </c>
      <c r="L7" s="41">
        <v>1.0861000000000001</v>
      </c>
      <c r="M7" s="7">
        <f t="shared" si="0"/>
        <v>4.9900000000000055E-2</v>
      </c>
      <c r="N7" s="8">
        <v>0.1</v>
      </c>
      <c r="P7" s="7">
        <v>14.01</v>
      </c>
      <c r="Q7" s="52">
        <v>12.6</v>
      </c>
      <c r="S7" s="9">
        <v>41323</v>
      </c>
      <c r="T7" s="9">
        <v>41341</v>
      </c>
      <c r="U7" s="7">
        <v>18</v>
      </c>
      <c r="V7" s="8">
        <f t="shared" si="1"/>
        <v>0.1051193901879459</v>
      </c>
      <c r="W7" s="8">
        <f t="shared" si="2"/>
        <v>2.1066010057704565</v>
      </c>
      <c r="X7" s="8"/>
      <c r="Y7" s="8"/>
      <c r="Z7" s="8"/>
      <c r="AA7" s="16">
        <f t="shared" si="3"/>
        <v>8.1882885908596278E-5</v>
      </c>
    </row>
    <row r="8" spans="1:32" x14ac:dyDescent="0.2">
      <c r="A8" s="7" t="s">
        <v>4</v>
      </c>
      <c r="B8" s="7" t="s">
        <v>5</v>
      </c>
      <c r="C8" s="7" t="s">
        <v>9</v>
      </c>
      <c r="D8" s="7">
        <v>3</v>
      </c>
      <c r="E8" s="7">
        <v>6</v>
      </c>
      <c r="F8" s="7">
        <v>6</v>
      </c>
      <c r="G8" s="7" t="s">
        <v>21</v>
      </c>
      <c r="H8" s="7" t="s">
        <v>22</v>
      </c>
      <c r="I8" s="7">
        <v>211</v>
      </c>
      <c r="J8" s="7">
        <v>1.006</v>
      </c>
      <c r="K8" s="7">
        <v>211</v>
      </c>
      <c r="L8" s="41">
        <v>1.0517000000000001</v>
      </c>
      <c r="M8" s="7">
        <f t="shared" si="0"/>
        <v>4.5700000000000074E-2</v>
      </c>
      <c r="N8" s="8">
        <v>1.2</v>
      </c>
      <c r="P8" s="7">
        <v>15.66</v>
      </c>
      <c r="Q8" s="52">
        <v>12.4</v>
      </c>
      <c r="S8" s="9">
        <v>41323</v>
      </c>
      <c r="T8" s="9">
        <v>41341</v>
      </c>
      <c r="U8" s="7">
        <v>18</v>
      </c>
      <c r="V8" s="8">
        <f t="shared" si="1"/>
        <v>1.2614326822553508</v>
      </c>
      <c r="W8" s="8">
        <f t="shared" si="2"/>
        <v>27.602465694865398</v>
      </c>
      <c r="X8" s="8"/>
      <c r="Y8" s="8"/>
      <c r="Z8" s="8"/>
      <c r="AA8" s="16">
        <f t="shared" si="3"/>
        <v>1.0728987326491777E-3</v>
      </c>
    </row>
    <row r="9" spans="1:32" x14ac:dyDescent="0.2">
      <c r="A9" s="7" t="s">
        <v>4</v>
      </c>
      <c r="B9" s="7" t="s">
        <v>5</v>
      </c>
      <c r="C9" s="7" t="s">
        <v>8</v>
      </c>
      <c r="D9" s="7">
        <v>3</v>
      </c>
      <c r="E9" s="7">
        <v>7</v>
      </c>
      <c r="F9" s="7">
        <v>1</v>
      </c>
      <c r="G9" s="7" t="s">
        <v>21</v>
      </c>
      <c r="H9" s="7" t="s">
        <v>22</v>
      </c>
      <c r="I9" s="7">
        <v>112</v>
      </c>
      <c r="J9" s="7">
        <v>1.0061</v>
      </c>
      <c r="K9" s="7">
        <v>112</v>
      </c>
      <c r="L9" s="41">
        <v>1.0791999999999999</v>
      </c>
      <c r="M9" s="7">
        <f t="shared" si="0"/>
        <v>7.3099999999999943E-2</v>
      </c>
      <c r="N9" s="8">
        <v>0.2</v>
      </c>
      <c r="P9" s="7">
        <v>24.31</v>
      </c>
      <c r="Q9" s="52">
        <v>14.2</v>
      </c>
      <c r="S9" s="9">
        <v>41323</v>
      </c>
      <c r="T9" s="9">
        <v>41341</v>
      </c>
      <c r="U9" s="7">
        <v>18</v>
      </c>
      <c r="V9" s="8">
        <f t="shared" si="1"/>
        <v>0.2102387803758918</v>
      </c>
      <c r="W9" s="8">
        <f t="shared" si="2"/>
        <v>2.8760435071941446</v>
      </c>
      <c r="X9" s="8">
        <f>AVERAGE(W9:W14)</f>
        <v>3.511533702480087</v>
      </c>
      <c r="Y9" s="8">
        <f>_xlfn.STDEV.S(W9:W14)</f>
        <v>4.6095037380260155</v>
      </c>
      <c r="AA9" s="16">
        <f t="shared" ref="AA9:AA14" si="4">W9/41719</f>
        <v>6.8938457470077048E-5</v>
      </c>
      <c r="AB9" s="16">
        <f>AVERAGE(AA9:AA14)</f>
        <v>8.4171089970519117E-5</v>
      </c>
      <c r="AC9" s="16">
        <f>_xlfn.STDEV.S(AA9:AA14)</f>
        <v>1.1048931513281754E-4</v>
      </c>
    </row>
    <row r="10" spans="1:32" x14ac:dyDescent="0.2">
      <c r="A10" s="7" t="s">
        <v>4</v>
      </c>
      <c r="B10" s="7" t="s">
        <v>5</v>
      </c>
      <c r="C10" s="7" t="s">
        <v>8</v>
      </c>
      <c r="D10" s="7">
        <v>3</v>
      </c>
      <c r="E10" s="7">
        <v>8</v>
      </c>
      <c r="F10" s="7">
        <v>2</v>
      </c>
      <c r="G10" s="7" t="s">
        <v>21</v>
      </c>
      <c r="H10" s="7" t="s">
        <v>22</v>
      </c>
      <c r="I10" s="7">
        <v>121</v>
      </c>
      <c r="J10" s="7">
        <v>1.0134000000000001</v>
      </c>
      <c r="K10" s="7">
        <v>121</v>
      </c>
      <c r="L10" s="41">
        <v>1.1092</v>
      </c>
      <c r="M10" s="7">
        <f t="shared" si="0"/>
        <v>9.5799999999999885E-2</v>
      </c>
      <c r="N10" s="8">
        <v>0</v>
      </c>
      <c r="P10" s="7">
        <v>29.56</v>
      </c>
      <c r="Q10" s="52">
        <v>15.1</v>
      </c>
      <c r="S10" s="9">
        <v>41323</v>
      </c>
      <c r="T10" s="9">
        <v>41341</v>
      </c>
      <c r="U10" s="7">
        <v>18</v>
      </c>
      <c r="V10" s="8">
        <f t="shared" si="1"/>
        <v>0</v>
      </c>
      <c r="W10" s="8">
        <f t="shared" si="2"/>
        <v>0</v>
      </c>
      <c r="X10" s="8"/>
      <c r="Y10" s="8"/>
      <c r="Z10" s="8"/>
      <c r="AA10" s="16">
        <f t="shared" si="4"/>
        <v>0</v>
      </c>
    </row>
    <row r="11" spans="1:32" x14ac:dyDescent="0.2">
      <c r="A11" s="7" t="s">
        <v>4</v>
      </c>
      <c r="B11" s="7" t="s">
        <v>5</v>
      </c>
      <c r="C11" s="7" t="s">
        <v>8</v>
      </c>
      <c r="D11" s="7">
        <v>3</v>
      </c>
      <c r="E11" s="7">
        <v>9</v>
      </c>
      <c r="F11" s="7">
        <v>3</v>
      </c>
      <c r="G11" s="7" t="s">
        <v>21</v>
      </c>
      <c r="H11" s="7" t="s">
        <v>22</v>
      </c>
      <c r="I11" s="7">
        <v>130</v>
      </c>
      <c r="J11" s="7">
        <v>1.0124</v>
      </c>
      <c r="K11" s="7">
        <v>130</v>
      </c>
      <c r="L11" s="41">
        <v>1.0844</v>
      </c>
      <c r="M11" s="7">
        <f t="shared" si="0"/>
        <v>7.2000000000000064E-2</v>
      </c>
      <c r="N11" s="8">
        <v>0.5</v>
      </c>
      <c r="P11" s="7">
        <v>21.36</v>
      </c>
      <c r="Q11" s="52">
        <v>13.7</v>
      </c>
      <c r="S11" s="9">
        <v>41323</v>
      </c>
      <c r="T11" s="9">
        <v>41341</v>
      </c>
      <c r="U11" s="7">
        <v>18</v>
      </c>
      <c r="V11" s="8">
        <f t="shared" si="1"/>
        <v>0.52559695093972947</v>
      </c>
      <c r="W11" s="8">
        <f t="shared" si="2"/>
        <v>7.2999576519406801</v>
      </c>
      <c r="X11" s="8"/>
      <c r="Y11" s="8"/>
      <c r="Z11" s="8"/>
      <c r="AA11" s="16">
        <f t="shared" si="4"/>
        <v>1.7497920975911887E-4</v>
      </c>
    </row>
    <row r="12" spans="1:32" x14ac:dyDescent="0.2">
      <c r="A12" s="7" t="s">
        <v>4</v>
      </c>
      <c r="B12" s="7" t="s">
        <v>5</v>
      </c>
      <c r="C12" s="7" t="s">
        <v>8</v>
      </c>
      <c r="D12" s="7">
        <v>3</v>
      </c>
      <c r="E12" s="7">
        <v>10</v>
      </c>
      <c r="F12" s="7">
        <v>4</v>
      </c>
      <c r="G12" s="7" t="s">
        <v>21</v>
      </c>
      <c r="H12" s="7" t="s">
        <v>22</v>
      </c>
      <c r="I12" s="7">
        <v>139</v>
      </c>
      <c r="J12" s="7">
        <v>1.0004</v>
      </c>
      <c r="K12" s="7">
        <v>139</v>
      </c>
      <c r="L12" s="41">
        <v>1.0642</v>
      </c>
      <c r="M12" s="7">
        <f t="shared" si="0"/>
        <v>6.3800000000000079E-2</v>
      </c>
      <c r="N12" s="8">
        <v>0</v>
      </c>
      <c r="P12" s="7">
        <v>23.08</v>
      </c>
      <c r="Q12" s="52">
        <v>13.9</v>
      </c>
      <c r="S12" s="9">
        <v>41323</v>
      </c>
      <c r="T12" s="9">
        <v>41341</v>
      </c>
      <c r="U12" s="7">
        <v>18</v>
      </c>
      <c r="V12" s="8">
        <f t="shared" si="1"/>
        <v>0</v>
      </c>
      <c r="W12" s="8">
        <f t="shared" si="2"/>
        <v>0</v>
      </c>
      <c r="X12" s="8"/>
      <c r="Y12" s="8"/>
      <c r="Z12" s="8"/>
      <c r="AA12" s="16">
        <f t="shared" si="4"/>
        <v>0</v>
      </c>
    </row>
    <row r="13" spans="1:32" x14ac:dyDescent="0.2">
      <c r="A13" s="7" t="s">
        <v>4</v>
      </c>
      <c r="B13" s="7" t="s">
        <v>5</v>
      </c>
      <c r="C13" s="7" t="s">
        <v>8</v>
      </c>
      <c r="D13" s="7">
        <v>3</v>
      </c>
      <c r="E13" s="7">
        <v>11</v>
      </c>
      <c r="F13" s="7">
        <v>5</v>
      </c>
      <c r="G13" s="7" t="s">
        <v>21</v>
      </c>
      <c r="H13" s="7" t="s">
        <v>22</v>
      </c>
      <c r="I13" s="7">
        <v>148</v>
      </c>
      <c r="J13" s="7">
        <v>1.0053000000000001</v>
      </c>
      <c r="K13" s="7">
        <v>148</v>
      </c>
      <c r="L13" s="41">
        <v>1.0787</v>
      </c>
      <c r="M13" s="7">
        <f t="shared" si="0"/>
        <v>7.339999999999991E-2</v>
      </c>
      <c r="N13" s="8">
        <v>0</v>
      </c>
      <c r="P13" s="7">
        <v>23.51</v>
      </c>
      <c r="Q13" s="52">
        <v>14.7</v>
      </c>
      <c r="S13" s="9">
        <v>41323</v>
      </c>
      <c r="T13" s="9">
        <v>41341</v>
      </c>
      <c r="U13" s="7">
        <v>18</v>
      </c>
      <c r="V13" s="8">
        <f t="shared" si="1"/>
        <v>0</v>
      </c>
      <c r="W13" s="8">
        <f t="shared" si="2"/>
        <v>0</v>
      </c>
      <c r="X13" s="8"/>
      <c r="Y13" s="8"/>
      <c r="Z13" s="8"/>
      <c r="AA13" s="16">
        <f t="shared" si="4"/>
        <v>0</v>
      </c>
    </row>
    <row r="14" spans="1:32" x14ac:dyDescent="0.2">
      <c r="A14" s="7" t="s">
        <v>4</v>
      </c>
      <c r="B14" s="7" t="s">
        <v>5</v>
      </c>
      <c r="C14" s="7" t="s">
        <v>8</v>
      </c>
      <c r="D14" s="7">
        <v>3</v>
      </c>
      <c r="E14" s="7">
        <v>12</v>
      </c>
      <c r="F14" s="7">
        <v>6</v>
      </c>
      <c r="G14" s="7" t="s">
        <v>21</v>
      </c>
      <c r="H14" s="7" t="s">
        <v>22</v>
      </c>
      <c r="I14" s="7">
        <v>157</v>
      </c>
      <c r="J14" s="7">
        <v>1.0042</v>
      </c>
      <c r="K14" s="7">
        <v>157</v>
      </c>
      <c r="L14" s="41">
        <v>1.0427999999999999</v>
      </c>
      <c r="M14" s="7">
        <f t="shared" si="0"/>
        <v>3.8599999999999968E-2</v>
      </c>
      <c r="N14" s="8">
        <v>0.4</v>
      </c>
      <c r="P14" s="7">
        <v>16.18</v>
      </c>
      <c r="Q14" s="52">
        <v>12.5</v>
      </c>
      <c r="S14" s="9">
        <v>41323</v>
      </c>
      <c r="T14" s="9">
        <v>41341</v>
      </c>
      <c r="U14" s="7">
        <v>18</v>
      </c>
      <c r="V14" s="8">
        <f t="shared" si="1"/>
        <v>0.42047756075178361</v>
      </c>
      <c r="W14" s="8">
        <f t="shared" si="2"/>
        <v>10.893201055745699</v>
      </c>
      <c r="X14" s="8"/>
      <c r="Y14" s="8"/>
      <c r="Z14" s="8"/>
      <c r="AA14" s="16">
        <f t="shared" si="4"/>
        <v>2.611088725939188E-4</v>
      </c>
    </row>
    <row r="15" spans="1:32" x14ac:dyDescent="0.2">
      <c r="A15" s="7" t="s">
        <v>4</v>
      </c>
      <c r="B15" s="7" t="s">
        <v>5</v>
      </c>
      <c r="C15" s="7" t="s">
        <v>6</v>
      </c>
      <c r="D15" s="7">
        <v>3</v>
      </c>
      <c r="E15" s="7">
        <v>13</v>
      </c>
      <c r="F15" s="7">
        <v>1</v>
      </c>
      <c r="G15" s="7" t="s">
        <v>21</v>
      </c>
      <c r="H15" s="7" t="s">
        <v>22</v>
      </c>
      <c r="I15" s="7">
        <v>4</v>
      </c>
      <c r="J15" s="7">
        <v>1.0351999999999999</v>
      </c>
      <c r="K15" s="7">
        <v>4</v>
      </c>
      <c r="L15" s="41">
        <v>1.0936999999999999</v>
      </c>
      <c r="M15" s="7">
        <f t="shared" si="0"/>
        <v>5.8499999999999996E-2</v>
      </c>
      <c r="N15" s="8">
        <v>5.4</v>
      </c>
      <c r="O15" s="8">
        <v>0</v>
      </c>
      <c r="P15" s="7">
        <v>23.87</v>
      </c>
      <c r="Q15" s="52">
        <v>14.3</v>
      </c>
      <c r="S15" s="9">
        <v>41323</v>
      </c>
      <c r="T15" s="9">
        <v>41341</v>
      </c>
      <c r="U15" s="7">
        <v>18</v>
      </c>
      <c r="V15" s="8">
        <f t="shared" si="1"/>
        <v>5.676447070149079</v>
      </c>
      <c r="W15" s="8">
        <f t="shared" si="2"/>
        <v>97.033283250411614</v>
      </c>
      <c r="X15" s="8">
        <f>AVERAGE(W15:W20)</f>
        <v>22.393655715532148</v>
      </c>
      <c r="Y15" s="8">
        <f>_xlfn.STDEV.S(W15:W20)</f>
        <v>42.223018195797643</v>
      </c>
    </row>
    <row r="16" spans="1:32" x14ac:dyDescent="0.2">
      <c r="A16" s="7" t="s">
        <v>4</v>
      </c>
      <c r="B16" s="7" t="s">
        <v>5</v>
      </c>
      <c r="C16" s="7" t="s">
        <v>6</v>
      </c>
      <c r="D16" s="7">
        <v>3</v>
      </c>
      <c r="E16" s="7">
        <v>14</v>
      </c>
      <c r="F16" s="7">
        <v>2</v>
      </c>
      <c r="G16" s="7" t="s">
        <v>21</v>
      </c>
      <c r="H16" s="7" t="s">
        <v>22</v>
      </c>
      <c r="I16" s="7">
        <v>13</v>
      </c>
      <c r="J16" s="7">
        <v>1.0390999999999999</v>
      </c>
      <c r="K16" s="7">
        <v>13</v>
      </c>
      <c r="L16" s="41">
        <v>1.1364000000000001</v>
      </c>
      <c r="M16" s="7">
        <f t="shared" si="0"/>
        <v>9.7300000000000164E-2</v>
      </c>
      <c r="N16" s="8">
        <v>0</v>
      </c>
      <c r="O16" s="8">
        <v>0</v>
      </c>
      <c r="P16" s="7">
        <v>22.62</v>
      </c>
      <c r="Q16" s="52">
        <v>13.9</v>
      </c>
      <c r="S16" s="9">
        <v>41323</v>
      </c>
      <c r="T16" s="9">
        <v>41341</v>
      </c>
      <c r="U16" s="7">
        <v>18</v>
      </c>
      <c r="V16" s="8">
        <f t="shared" si="1"/>
        <v>0</v>
      </c>
      <c r="W16" s="8">
        <f t="shared" si="2"/>
        <v>0</v>
      </c>
      <c r="X16" s="8"/>
      <c r="Y16" s="8"/>
      <c r="Z16" s="8"/>
    </row>
    <row r="17" spans="1:29" x14ac:dyDescent="0.2">
      <c r="A17" s="7" t="s">
        <v>4</v>
      </c>
      <c r="B17" s="7" t="s">
        <v>5</v>
      </c>
      <c r="C17" s="7" t="s">
        <v>6</v>
      </c>
      <c r="D17" s="7">
        <v>3</v>
      </c>
      <c r="E17" s="7">
        <v>15</v>
      </c>
      <c r="F17" s="7">
        <v>3</v>
      </c>
      <c r="G17" s="7" t="s">
        <v>21</v>
      </c>
      <c r="H17" s="7" t="s">
        <v>22</v>
      </c>
      <c r="I17" s="7">
        <v>27</v>
      </c>
      <c r="J17" s="7">
        <v>1.0014000000000001</v>
      </c>
      <c r="K17" s="7">
        <v>27</v>
      </c>
      <c r="L17" s="41">
        <v>1.0744</v>
      </c>
      <c r="M17" s="7">
        <f t="shared" si="0"/>
        <v>7.2999999999999954E-2</v>
      </c>
      <c r="N17" s="8">
        <v>0</v>
      </c>
      <c r="O17" s="8">
        <v>0</v>
      </c>
      <c r="P17" s="7">
        <v>30.53</v>
      </c>
      <c r="Q17" s="52">
        <v>15</v>
      </c>
      <c r="S17" s="9">
        <v>41323</v>
      </c>
      <c r="T17" s="9">
        <v>41341</v>
      </c>
      <c r="U17" s="7">
        <v>18</v>
      </c>
      <c r="V17" s="8">
        <f t="shared" si="1"/>
        <v>0</v>
      </c>
      <c r="W17" s="8">
        <f t="shared" si="2"/>
        <v>0</v>
      </c>
      <c r="X17" s="8"/>
      <c r="Y17" s="8"/>
      <c r="Z17" s="8"/>
    </row>
    <row r="18" spans="1:29" x14ac:dyDescent="0.2">
      <c r="A18" s="7" t="s">
        <v>4</v>
      </c>
      <c r="B18" s="7" t="s">
        <v>5</v>
      </c>
      <c r="C18" s="7" t="s">
        <v>6</v>
      </c>
      <c r="D18" s="7">
        <v>3</v>
      </c>
      <c r="E18" s="7">
        <v>16</v>
      </c>
      <c r="F18" s="7">
        <v>4</v>
      </c>
      <c r="G18" s="7" t="s">
        <v>21</v>
      </c>
      <c r="H18" s="7" t="s">
        <v>22</v>
      </c>
      <c r="I18" s="7">
        <v>31</v>
      </c>
      <c r="J18" s="7">
        <v>1.0046999999999999</v>
      </c>
      <c r="K18" s="7">
        <v>31</v>
      </c>
      <c r="L18" s="41">
        <v>1.0962000000000001</v>
      </c>
      <c r="M18" s="7">
        <f t="shared" si="0"/>
        <v>9.1500000000000137E-2</v>
      </c>
      <c r="N18" s="8">
        <v>1.3</v>
      </c>
      <c r="O18" s="8">
        <v>0</v>
      </c>
      <c r="P18" s="7">
        <v>20.81</v>
      </c>
      <c r="Q18" s="52">
        <v>13.7</v>
      </c>
      <c r="S18" s="9">
        <v>41323</v>
      </c>
      <c r="T18" s="9">
        <v>41341</v>
      </c>
      <c r="U18" s="7">
        <v>18</v>
      </c>
      <c r="V18" s="8">
        <f t="shared" si="1"/>
        <v>1.3665520724432967</v>
      </c>
      <c r="W18" s="8">
        <f t="shared" si="2"/>
        <v>14.934995327249121</v>
      </c>
      <c r="X18" s="8"/>
      <c r="Y18" s="8"/>
      <c r="Z18" s="8"/>
    </row>
    <row r="19" spans="1:29" x14ac:dyDescent="0.2">
      <c r="A19" s="7" t="s">
        <v>4</v>
      </c>
      <c r="B19" s="7" t="s">
        <v>5</v>
      </c>
      <c r="C19" s="7" t="s">
        <v>6</v>
      </c>
      <c r="D19" s="7">
        <v>3</v>
      </c>
      <c r="E19" s="7">
        <v>17</v>
      </c>
      <c r="F19" s="7">
        <v>5</v>
      </c>
      <c r="G19" s="7" t="s">
        <v>21</v>
      </c>
      <c r="H19" s="7" t="s">
        <v>22</v>
      </c>
      <c r="I19" s="7">
        <v>40</v>
      </c>
      <c r="J19" s="7">
        <v>1.0129999999999999</v>
      </c>
      <c r="K19" s="7">
        <v>40</v>
      </c>
      <c r="L19" s="41">
        <v>1.0654999999999999</v>
      </c>
      <c r="M19" s="7">
        <f t="shared" si="0"/>
        <v>5.2499999999999991E-2</v>
      </c>
      <c r="N19" s="8">
        <v>0</v>
      </c>
      <c r="O19" s="8">
        <v>0</v>
      </c>
      <c r="P19" s="7">
        <v>13.89</v>
      </c>
      <c r="Q19" s="52">
        <v>12</v>
      </c>
      <c r="S19" s="9">
        <v>41323</v>
      </c>
      <c r="T19" s="9">
        <v>41341</v>
      </c>
      <c r="U19" s="7">
        <v>18</v>
      </c>
      <c r="V19" s="8">
        <f t="shared" si="1"/>
        <v>0</v>
      </c>
      <c r="W19" s="8">
        <f t="shared" si="2"/>
        <v>0</v>
      </c>
      <c r="X19" s="8"/>
      <c r="Y19" s="8"/>
      <c r="Z19" s="8"/>
    </row>
    <row r="20" spans="1:29" x14ac:dyDescent="0.2">
      <c r="A20" s="7" t="s">
        <v>4</v>
      </c>
      <c r="B20" s="7" t="s">
        <v>5</v>
      </c>
      <c r="C20" s="7" t="s">
        <v>6</v>
      </c>
      <c r="D20" s="7">
        <v>3</v>
      </c>
      <c r="E20" s="7">
        <v>18</v>
      </c>
      <c r="F20" s="7">
        <v>6</v>
      </c>
      <c r="G20" s="7" t="s">
        <v>21</v>
      </c>
      <c r="H20" s="7" t="s">
        <v>22</v>
      </c>
      <c r="I20" s="7">
        <v>49</v>
      </c>
      <c r="J20" s="7">
        <v>1.0023</v>
      </c>
      <c r="K20" s="7">
        <v>49</v>
      </c>
      <c r="O20" s="8">
        <v>0</v>
      </c>
      <c r="P20" s="7">
        <v>14.68</v>
      </c>
      <c r="Q20" s="52">
        <v>12.3</v>
      </c>
      <c r="V20" s="8"/>
      <c r="W20" s="8"/>
      <c r="X20" s="8"/>
      <c r="Y20" s="8"/>
      <c r="Z20" s="8"/>
    </row>
    <row r="21" spans="1:29" x14ac:dyDescent="0.2">
      <c r="A21" s="7" t="s">
        <v>4</v>
      </c>
      <c r="B21" s="7" t="s">
        <v>5</v>
      </c>
      <c r="C21" s="7" t="s">
        <v>7</v>
      </c>
      <c r="D21" s="7">
        <v>3</v>
      </c>
      <c r="E21" s="7">
        <v>19</v>
      </c>
      <c r="F21" s="7">
        <v>1</v>
      </c>
      <c r="G21" s="7" t="s">
        <v>21</v>
      </c>
      <c r="H21" s="7" t="s">
        <v>22</v>
      </c>
      <c r="I21" s="7">
        <v>58</v>
      </c>
      <c r="J21" s="7">
        <v>1.0145999999999999</v>
      </c>
      <c r="K21" s="7">
        <v>58</v>
      </c>
      <c r="L21" s="41">
        <v>1.0900000000000001</v>
      </c>
      <c r="M21" s="7">
        <f>L21-J21</f>
        <v>7.5400000000000134E-2</v>
      </c>
      <c r="N21" s="8">
        <v>1.4</v>
      </c>
      <c r="P21" s="7">
        <v>16.899999999999999</v>
      </c>
      <c r="Q21" s="52">
        <v>12.5</v>
      </c>
      <c r="S21" s="9">
        <v>41323</v>
      </c>
      <c r="T21" s="9">
        <v>41341</v>
      </c>
      <c r="U21" s="7">
        <v>18</v>
      </c>
      <c r="V21" s="8">
        <f>N21*EXP((LN(2)/$R$3)*U21)</f>
        <v>1.4716714626312424</v>
      </c>
      <c r="W21" s="8">
        <f>V21/M21</f>
        <v>19.518189159565516</v>
      </c>
      <c r="X21" s="8">
        <f>AVERAGE(W21:W26)</f>
        <v>10.144082144784154</v>
      </c>
      <c r="Y21" s="8">
        <f>_xlfn.STDEV.S(W21:W26)</f>
        <v>10.197606895937245</v>
      </c>
      <c r="AA21" s="16">
        <f t="shared" ref="AA21:AA26" si="5">W21/22846</f>
        <v>8.543372651477508E-4</v>
      </c>
      <c r="AB21" s="16">
        <f>AVERAGE(AA21:AA26)</f>
        <v>3.7001671134203484E-4</v>
      </c>
      <c r="AC21" s="16">
        <f>_xlfn.STDEV.S(AA21:AA26)</f>
        <v>4.3846418483003285E-4</v>
      </c>
    </row>
    <row r="22" spans="1:29" x14ac:dyDescent="0.2">
      <c r="A22" s="7" t="s">
        <v>4</v>
      </c>
      <c r="B22" s="7" t="s">
        <v>5</v>
      </c>
      <c r="C22" s="7" t="s">
        <v>7</v>
      </c>
      <c r="D22" s="7">
        <v>3</v>
      </c>
      <c r="E22" s="7">
        <v>20</v>
      </c>
      <c r="F22" s="7">
        <v>2</v>
      </c>
      <c r="G22" s="7" t="s">
        <v>21</v>
      </c>
      <c r="H22" s="7" t="s">
        <v>22</v>
      </c>
      <c r="I22" s="7">
        <v>67</v>
      </c>
      <c r="J22" s="7">
        <v>1.0124</v>
      </c>
      <c r="K22" s="7">
        <v>67</v>
      </c>
      <c r="L22" s="41">
        <v>1.1365000000000001</v>
      </c>
      <c r="M22" s="7">
        <f>L22-J22</f>
        <v>0.1241000000000001</v>
      </c>
      <c r="N22" s="8">
        <v>0.8</v>
      </c>
      <c r="P22" s="7">
        <v>28.35</v>
      </c>
      <c r="Q22" s="52">
        <v>14.5</v>
      </c>
      <c r="S22" s="9">
        <v>41323</v>
      </c>
      <c r="T22" s="9">
        <v>41341</v>
      </c>
      <c r="U22" s="7">
        <v>18</v>
      </c>
      <c r="V22" s="8">
        <f>N22*EXP((LN(2)/$R$3)*U22)</f>
        <v>0.84095512150356722</v>
      </c>
      <c r="W22" s="8">
        <f>V22/M22</f>
        <v>6.7764312772245487</v>
      </c>
      <c r="X22" s="8"/>
      <c r="Y22" s="8"/>
      <c r="Z22" s="8"/>
      <c r="AA22" s="16">
        <f t="shared" si="5"/>
        <v>2.9661346744395294E-4</v>
      </c>
    </row>
    <row r="23" spans="1:29" x14ac:dyDescent="0.2">
      <c r="A23" s="7" t="s">
        <v>4</v>
      </c>
      <c r="B23" s="7" t="s">
        <v>5</v>
      </c>
      <c r="C23" s="7" t="s">
        <v>7</v>
      </c>
      <c r="D23" s="7">
        <v>3</v>
      </c>
      <c r="E23" s="7">
        <v>21</v>
      </c>
      <c r="F23" s="7">
        <v>3</v>
      </c>
      <c r="G23" s="7" t="s">
        <v>21</v>
      </c>
      <c r="H23" s="7" t="s">
        <v>22</v>
      </c>
      <c r="I23" s="7">
        <v>76</v>
      </c>
      <c r="J23" s="7">
        <v>1.0118</v>
      </c>
      <c r="K23" s="7">
        <v>76</v>
      </c>
      <c r="L23" s="41">
        <v>1.1019000000000001</v>
      </c>
      <c r="M23" s="7">
        <f>L23-J23</f>
        <v>9.0100000000000069E-2</v>
      </c>
      <c r="N23" s="8">
        <v>0</v>
      </c>
      <c r="P23" s="7">
        <v>27.09</v>
      </c>
      <c r="Q23" s="52">
        <v>14.3</v>
      </c>
      <c r="S23" s="9">
        <v>41323</v>
      </c>
      <c r="T23" s="9">
        <v>41341</v>
      </c>
      <c r="U23" s="7">
        <v>18</v>
      </c>
      <c r="V23" s="8">
        <f>N23*EXP((LN(2)/$R$3)*U23)</f>
        <v>0</v>
      </c>
      <c r="W23" s="8">
        <f>V23/M23</f>
        <v>0</v>
      </c>
      <c r="X23" s="8"/>
      <c r="Y23" s="8"/>
      <c r="Z23" s="8"/>
      <c r="AA23" s="16">
        <f t="shared" si="5"/>
        <v>0</v>
      </c>
    </row>
    <row r="24" spans="1:29" x14ac:dyDescent="0.2">
      <c r="A24" s="7" t="s">
        <v>4</v>
      </c>
      <c r="B24" s="7" t="s">
        <v>5</v>
      </c>
      <c r="C24" s="7" t="s">
        <v>7</v>
      </c>
      <c r="D24" s="7">
        <v>3</v>
      </c>
      <c r="E24" s="7">
        <v>22</v>
      </c>
      <c r="F24" s="7">
        <v>4</v>
      </c>
      <c r="G24" s="7" t="s">
        <v>21</v>
      </c>
      <c r="H24" s="7" t="s">
        <v>22</v>
      </c>
      <c r="I24" s="7">
        <v>85</v>
      </c>
      <c r="J24" s="7">
        <v>1.0329999999999999</v>
      </c>
      <c r="K24" s="7">
        <v>85</v>
      </c>
      <c r="L24" s="41">
        <v>1.0834999999999999</v>
      </c>
      <c r="M24" s="7">
        <f>L24-J24</f>
        <v>5.0499999999999989E-2</v>
      </c>
      <c r="N24" s="8">
        <v>0.1</v>
      </c>
      <c r="P24" s="7">
        <v>20.81</v>
      </c>
      <c r="Q24" s="52">
        <v>13.8</v>
      </c>
      <c r="S24" s="9">
        <v>41323</v>
      </c>
      <c r="T24" s="9">
        <v>41341</v>
      </c>
      <c r="U24" s="7">
        <v>18</v>
      </c>
      <c r="V24" s="8">
        <f>N24*EXP((LN(2)/$R$3)*U24)</f>
        <v>0.1051193901879459</v>
      </c>
      <c r="W24" s="8">
        <f>V24/M24</f>
        <v>2.0815720829296223</v>
      </c>
      <c r="X24" s="8"/>
      <c r="Y24" s="8"/>
      <c r="Z24" s="8"/>
      <c r="AA24" s="16">
        <f t="shared" si="5"/>
        <v>9.1113196311372763E-5</v>
      </c>
    </row>
    <row r="25" spans="1:29" x14ac:dyDescent="0.2">
      <c r="A25" s="7" t="s">
        <v>4</v>
      </c>
      <c r="B25" s="7" t="s">
        <v>5</v>
      </c>
      <c r="C25" s="7" t="s">
        <v>7</v>
      </c>
      <c r="D25" s="7">
        <v>3</v>
      </c>
      <c r="E25" s="7">
        <v>23</v>
      </c>
      <c r="F25" s="7">
        <v>5</v>
      </c>
      <c r="G25" s="7" t="s">
        <v>21</v>
      </c>
      <c r="H25" s="7" t="s">
        <v>22</v>
      </c>
      <c r="I25" s="7">
        <v>94</v>
      </c>
      <c r="J25" s="7">
        <v>1.012</v>
      </c>
      <c r="K25" s="7">
        <v>94</v>
      </c>
      <c r="L25" s="41">
        <v>1.1154999999999999</v>
      </c>
      <c r="M25" s="7">
        <f>L25-J25</f>
        <v>0.10349999999999993</v>
      </c>
      <c r="N25" s="8">
        <v>2.2000000000000002</v>
      </c>
      <c r="P25" s="7">
        <v>25.9</v>
      </c>
      <c r="Q25" s="52">
        <v>14.1</v>
      </c>
      <c r="S25" s="9">
        <v>41323</v>
      </c>
      <c r="T25" s="9">
        <v>41341</v>
      </c>
      <c r="U25" s="7">
        <v>18</v>
      </c>
      <c r="V25" s="8">
        <f>N25*EXP((LN(2)/$R$3)*U25)</f>
        <v>2.3126265841348097</v>
      </c>
      <c r="W25" s="8">
        <f>V25/M25</f>
        <v>22.344218204201077</v>
      </c>
      <c r="X25" s="8"/>
      <c r="Y25" s="8"/>
      <c r="Z25" s="8"/>
      <c r="AA25" s="16">
        <f t="shared" si="5"/>
        <v>9.7803633914913223E-4</v>
      </c>
    </row>
    <row r="26" spans="1:29" x14ac:dyDescent="0.2">
      <c r="A26" s="7" t="s">
        <v>4</v>
      </c>
      <c r="B26" s="7" t="s">
        <v>5</v>
      </c>
      <c r="C26" s="7" t="s">
        <v>7</v>
      </c>
      <c r="D26" s="7">
        <v>3</v>
      </c>
      <c r="E26" s="7">
        <v>24</v>
      </c>
      <c r="F26" s="7">
        <v>6</v>
      </c>
      <c r="G26" s="7" t="s">
        <v>21</v>
      </c>
      <c r="H26" s="7" t="s">
        <v>22</v>
      </c>
      <c r="I26" s="7">
        <v>103</v>
      </c>
      <c r="J26" s="7">
        <v>1.0266999999999999</v>
      </c>
      <c r="K26" s="7">
        <v>103</v>
      </c>
      <c r="P26" s="7">
        <v>14.35</v>
      </c>
      <c r="Q26" s="52">
        <v>11.8</v>
      </c>
      <c r="V26" s="8"/>
      <c r="W26" s="8"/>
      <c r="X26" s="8"/>
      <c r="Y26" s="8"/>
      <c r="Z26" s="8"/>
      <c r="AA26" s="16">
        <f t="shared" si="5"/>
        <v>0</v>
      </c>
    </row>
    <row r="27" spans="1:29" x14ac:dyDescent="0.2">
      <c r="A27" s="7" t="s">
        <v>4</v>
      </c>
      <c r="B27" s="7" t="s">
        <v>5</v>
      </c>
      <c r="C27" s="7" t="s">
        <v>9</v>
      </c>
      <c r="D27" s="7">
        <v>3</v>
      </c>
      <c r="E27" s="7">
        <v>25</v>
      </c>
      <c r="F27" s="7">
        <v>1</v>
      </c>
      <c r="G27" s="7" t="s">
        <v>27</v>
      </c>
      <c r="H27" s="7" t="s">
        <v>28</v>
      </c>
      <c r="I27" s="7">
        <v>169</v>
      </c>
      <c r="J27" s="7">
        <v>1.0339</v>
      </c>
      <c r="K27" s="7">
        <v>169</v>
      </c>
      <c r="L27" s="41">
        <v>1.1589</v>
      </c>
      <c r="M27" s="7">
        <f t="shared" ref="M27:M90" si="6">L27-J27</f>
        <v>0.125</v>
      </c>
      <c r="N27" s="8">
        <v>0</v>
      </c>
      <c r="P27" s="44">
        <v>30.08</v>
      </c>
      <c r="Q27" s="52">
        <v>15.4</v>
      </c>
      <c r="S27" s="9">
        <v>41323</v>
      </c>
      <c r="V27" s="8">
        <f t="shared" ref="V27:V90" si="7">N27*EXP((LN(2)/$R$3)*U27)</f>
        <v>0</v>
      </c>
      <c r="W27" s="8">
        <f t="shared" ref="W27:W90" si="8">V27/M27</f>
        <v>0</v>
      </c>
      <c r="X27" s="8">
        <f>AVERAGE(W27:W32)</f>
        <v>7.806551768463315</v>
      </c>
      <c r="Y27" s="8">
        <f>_xlfn.STDEV.S(W27:W32)</f>
        <v>12.331803032603606</v>
      </c>
    </row>
    <row r="28" spans="1:29" x14ac:dyDescent="0.2">
      <c r="A28" s="7" t="s">
        <v>4</v>
      </c>
      <c r="B28" s="7" t="s">
        <v>5</v>
      </c>
      <c r="C28" s="7" t="s">
        <v>9</v>
      </c>
      <c r="D28" s="7">
        <v>3</v>
      </c>
      <c r="E28" s="7">
        <v>26</v>
      </c>
      <c r="F28" s="7">
        <v>2</v>
      </c>
      <c r="G28" s="7" t="s">
        <v>27</v>
      </c>
      <c r="H28" s="7" t="s">
        <v>28</v>
      </c>
      <c r="I28" s="7">
        <v>178</v>
      </c>
      <c r="J28" s="7">
        <v>1.0358000000000001</v>
      </c>
      <c r="K28" s="7">
        <v>178</v>
      </c>
      <c r="L28" s="41">
        <v>1.1679999999999999</v>
      </c>
      <c r="M28" s="7">
        <f t="shared" si="6"/>
        <v>0.13219999999999987</v>
      </c>
      <c r="N28" s="8">
        <v>3.6</v>
      </c>
      <c r="P28" s="44">
        <v>25.12</v>
      </c>
      <c r="Q28" s="52">
        <v>14.9</v>
      </c>
      <c r="S28" s="9">
        <v>41323</v>
      </c>
      <c r="V28" s="8">
        <f t="shared" si="7"/>
        <v>3.6</v>
      </c>
      <c r="W28" s="8">
        <f t="shared" si="8"/>
        <v>27.23146747352499</v>
      </c>
      <c r="X28" s="8"/>
      <c r="Y28" s="8"/>
      <c r="Z28" s="8"/>
    </row>
    <row r="29" spans="1:29" x14ac:dyDescent="0.2">
      <c r="A29" s="7" t="s">
        <v>4</v>
      </c>
      <c r="B29" s="7" t="s">
        <v>5</v>
      </c>
      <c r="C29" s="7" t="s">
        <v>9</v>
      </c>
      <c r="D29" s="7">
        <v>3</v>
      </c>
      <c r="E29" s="7">
        <v>27</v>
      </c>
      <c r="F29" s="7">
        <v>3</v>
      </c>
      <c r="G29" s="7" t="s">
        <v>27</v>
      </c>
      <c r="H29" s="7" t="s">
        <v>28</v>
      </c>
      <c r="I29" s="7">
        <v>187</v>
      </c>
      <c r="J29" s="7">
        <v>1.0004999999999999</v>
      </c>
      <c r="K29" s="7">
        <v>187</v>
      </c>
      <c r="L29" s="41">
        <v>1.0983000000000001</v>
      </c>
      <c r="M29" s="7">
        <f t="shared" si="6"/>
        <v>9.7800000000000109E-2</v>
      </c>
      <c r="N29" s="8">
        <v>0</v>
      </c>
      <c r="P29" s="44">
        <v>14.65</v>
      </c>
      <c r="Q29" s="52">
        <v>12.5</v>
      </c>
      <c r="S29" s="9">
        <v>41323</v>
      </c>
      <c r="V29" s="8">
        <f t="shared" si="7"/>
        <v>0</v>
      </c>
      <c r="W29" s="8">
        <f t="shared" si="8"/>
        <v>0</v>
      </c>
      <c r="X29" s="8"/>
      <c r="Y29" s="8"/>
      <c r="Z29" s="8"/>
    </row>
    <row r="30" spans="1:29" x14ac:dyDescent="0.2">
      <c r="A30" s="7" t="s">
        <v>4</v>
      </c>
      <c r="B30" s="7" t="s">
        <v>5</v>
      </c>
      <c r="C30" s="7" t="s">
        <v>9</v>
      </c>
      <c r="D30" s="7">
        <v>3</v>
      </c>
      <c r="E30" s="7">
        <v>28</v>
      </c>
      <c r="F30" s="7">
        <v>4</v>
      </c>
      <c r="G30" s="7" t="s">
        <v>27</v>
      </c>
      <c r="H30" s="7" t="s">
        <v>28</v>
      </c>
      <c r="I30" s="7">
        <v>196</v>
      </c>
      <c r="J30" s="7">
        <v>1.0038</v>
      </c>
      <c r="K30" s="7">
        <v>196</v>
      </c>
      <c r="L30" s="41">
        <v>1.1282000000000001</v>
      </c>
      <c r="M30" s="7">
        <f t="shared" si="6"/>
        <v>0.12440000000000007</v>
      </c>
      <c r="N30" s="8">
        <v>0</v>
      </c>
      <c r="P30" s="7">
        <v>28.79</v>
      </c>
      <c r="Q30" s="52">
        <v>15.1</v>
      </c>
      <c r="S30" s="9">
        <v>41323</v>
      </c>
      <c r="V30" s="8">
        <f t="shared" si="7"/>
        <v>0</v>
      </c>
      <c r="W30" s="8">
        <f t="shared" si="8"/>
        <v>0</v>
      </c>
      <c r="X30" s="8"/>
      <c r="Y30" s="8"/>
      <c r="Z30" s="8"/>
    </row>
    <row r="31" spans="1:29" x14ac:dyDescent="0.2">
      <c r="A31" s="7" t="s">
        <v>4</v>
      </c>
      <c r="B31" s="7" t="s">
        <v>5</v>
      </c>
      <c r="C31" s="7" t="s">
        <v>9</v>
      </c>
      <c r="D31" s="7">
        <v>3</v>
      </c>
      <c r="E31" s="7">
        <v>29</v>
      </c>
      <c r="F31" s="7">
        <v>5</v>
      </c>
      <c r="G31" s="7" t="s">
        <v>27</v>
      </c>
      <c r="H31" s="7" t="s">
        <v>28</v>
      </c>
      <c r="I31" s="7">
        <v>205</v>
      </c>
      <c r="J31" s="7">
        <v>1.0367999999999999</v>
      </c>
      <c r="K31" s="7">
        <v>205</v>
      </c>
      <c r="L31" s="41">
        <v>1.1336999999999999</v>
      </c>
      <c r="M31" s="7">
        <f t="shared" si="6"/>
        <v>9.6899999999999986E-2</v>
      </c>
      <c r="N31" s="8">
        <v>1.9</v>
      </c>
      <c r="P31" s="7">
        <v>14.01</v>
      </c>
      <c r="Q31" s="52">
        <v>12.6</v>
      </c>
      <c r="S31" s="9">
        <v>41323</v>
      </c>
      <c r="V31" s="8">
        <f t="shared" si="7"/>
        <v>1.9</v>
      </c>
      <c r="W31" s="8">
        <f t="shared" si="8"/>
        <v>19.607843137254903</v>
      </c>
      <c r="X31" s="8"/>
      <c r="Y31" s="8"/>
      <c r="Z31" s="8"/>
    </row>
    <row r="32" spans="1:29" x14ac:dyDescent="0.2">
      <c r="A32" s="7" t="s">
        <v>4</v>
      </c>
      <c r="B32" s="7" t="s">
        <v>5</v>
      </c>
      <c r="C32" s="7" t="s">
        <v>9</v>
      </c>
      <c r="D32" s="7">
        <v>3</v>
      </c>
      <c r="E32" s="7">
        <v>30</v>
      </c>
      <c r="F32" s="7">
        <v>6</v>
      </c>
      <c r="G32" s="7" t="s">
        <v>27</v>
      </c>
      <c r="H32" s="7" t="s">
        <v>28</v>
      </c>
      <c r="I32" s="7">
        <v>214</v>
      </c>
      <c r="J32" s="7">
        <v>1.0112000000000001</v>
      </c>
      <c r="K32" s="7">
        <v>214</v>
      </c>
      <c r="L32" s="41">
        <v>1.0851999999999999</v>
      </c>
      <c r="M32" s="7">
        <f t="shared" si="6"/>
        <v>7.3999999999999844E-2</v>
      </c>
      <c r="N32" s="8">
        <v>0</v>
      </c>
      <c r="P32" s="7">
        <v>15.66</v>
      </c>
      <c r="Q32" s="52">
        <v>12.4</v>
      </c>
      <c r="S32" s="9">
        <v>41323</v>
      </c>
      <c r="V32" s="8">
        <f t="shared" si="7"/>
        <v>0</v>
      </c>
      <c r="W32" s="8">
        <f t="shared" si="8"/>
        <v>0</v>
      </c>
      <c r="X32" s="8"/>
      <c r="Y32" s="8"/>
      <c r="Z32" s="8"/>
    </row>
    <row r="33" spans="1:26" x14ac:dyDescent="0.2">
      <c r="A33" s="7" t="s">
        <v>4</v>
      </c>
      <c r="B33" s="7" t="s">
        <v>5</v>
      </c>
      <c r="C33" s="7" t="s">
        <v>8</v>
      </c>
      <c r="D33" s="7">
        <v>3</v>
      </c>
      <c r="E33" s="7">
        <v>31</v>
      </c>
      <c r="F33" s="7">
        <v>1</v>
      </c>
      <c r="G33" s="7" t="s">
        <v>27</v>
      </c>
      <c r="H33" s="7" t="s">
        <v>28</v>
      </c>
      <c r="I33" s="7">
        <v>115</v>
      </c>
      <c r="J33" s="7">
        <v>1.0017</v>
      </c>
      <c r="K33" s="7">
        <v>115</v>
      </c>
      <c r="L33" s="41">
        <v>1.0849</v>
      </c>
      <c r="M33" s="7">
        <f t="shared" si="6"/>
        <v>8.3199999999999941E-2</v>
      </c>
      <c r="N33" s="8">
        <v>0</v>
      </c>
      <c r="P33" s="7">
        <v>24.31</v>
      </c>
      <c r="Q33" s="52">
        <v>14.2</v>
      </c>
      <c r="S33" s="9">
        <v>41323</v>
      </c>
      <c r="V33" s="8">
        <f t="shared" si="7"/>
        <v>0</v>
      </c>
      <c r="W33" s="8">
        <f t="shared" si="8"/>
        <v>0</v>
      </c>
      <c r="X33" s="8">
        <f>AVERAGE(W33:W38)</f>
        <v>0</v>
      </c>
      <c r="Y33" s="8">
        <f>_xlfn.STDEV.S(W33:W38)</f>
        <v>0</v>
      </c>
    </row>
    <row r="34" spans="1:26" x14ac:dyDescent="0.2">
      <c r="A34" s="7" t="s">
        <v>4</v>
      </c>
      <c r="B34" s="7" t="s">
        <v>5</v>
      </c>
      <c r="C34" s="7" t="s">
        <v>8</v>
      </c>
      <c r="D34" s="7">
        <v>3</v>
      </c>
      <c r="E34" s="7">
        <v>32</v>
      </c>
      <c r="F34" s="7">
        <v>2</v>
      </c>
      <c r="G34" s="7" t="s">
        <v>27</v>
      </c>
      <c r="H34" s="7" t="s">
        <v>28</v>
      </c>
      <c r="I34" s="7">
        <v>124</v>
      </c>
      <c r="J34" s="7">
        <v>1.0058</v>
      </c>
      <c r="K34" s="7">
        <v>124</v>
      </c>
      <c r="L34" s="41">
        <v>1.0952999999999999</v>
      </c>
      <c r="M34" s="7">
        <f t="shared" si="6"/>
        <v>8.9499999999999913E-2</v>
      </c>
      <c r="N34" s="8">
        <v>0</v>
      </c>
      <c r="P34" s="7">
        <v>29.56</v>
      </c>
      <c r="Q34" s="52">
        <v>15.1</v>
      </c>
      <c r="S34" s="9">
        <v>41323</v>
      </c>
      <c r="V34" s="8">
        <f t="shared" si="7"/>
        <v>0</v>
      </c>
      <c r="W34" s="8">
        <f t="shared" si="8"/>
        <v>0</v>
      </c>
      <c r="X34" s="8"/>
      <c r="Y34" s="8"/>
      <c r="Z34" s="8"/>
    </row>
    <row r="35" spans="1:26" x14ac:dyDescent="0.2">
      <c r="A35" s="7" t="s">
        <v>4</v>
      </c>
      <c r="B35" s="7" t="s">
        <v>5</v>
      </c>
      <c r="C35" s="7" t="s">
        <v>8</v>
      </c>
      <c r="D35" s="7">
        <v>3</v>
      </c>
      <c r="E35" s="7">
        <v>33</v>
      </c>
      <c r="F35" s="7">
        <v>3</v>
      </c>
      <c r="G35" s="7" t="s">
        <v>27</v>
      </c>
      <c r="H35" s="7" t="s">
        <v>28</v>
      </c>
      <c r="I35" s="7">
        <v>133</v>
      </c>
      <c r="J35" s="7">
        <v>1.034</v>
      </c>
      <c r="K35" s="7">
        <v>133</v>
      </c>
      <c r="L35" s="41">
        <v>1.1142000000000001</v>
      </c>
      <c r="M35" s="7">
        <f t="shared" si="6"/>
        <v>8.0200000000000049E-2</v>
      </c>
      <c r="N35" s="8">
        <v>0</v>
      </c>
      <c r="P35" s="7">
        <v>21.36</v>
      </c>
      <c r="Q35" s="52">
        <v>13.7</v>
      </c>
      <c r="S35" s="9">
        <v>41323</v>
      </c>
      <c r="V35" s="8">
        <f t="shared" si="7"/>
        <v>0</v>
      </c>
      <c r="W35" s="8">
        <f t="shared" si="8"/>
        <v>0</v>
      </c>
      <c r="X35" s="8"/>
      <c r="Y35" s="8"/>
      <c r="Z35" s="8"/>
    </row>
    <row r="36" spans="1:26" x14ac:dyDescent="0.2">
      <c r="A36" s="7" t="s">
        <v>4</v>
      </c>
      <c r="B36" s="7" t="s">
        <v>5</v>
      </c>
      <c r="C36" s="7" t="s">
        <v>8</v>
      </c>
      <c r="D36" s="7">
        <v>3</v>
      </c>
      <c r="E36" s="7">
        <v>34</v>
      </c>
      <c r="F36" s="7">
        <v>4</v>
      </c>
      <c r="G36" s="7" t="s">
        <v>27</v>
      </c>
      <c r="H36" s="7" t="s">
        <v>28</v>
      </c>
      <c r="I36" s="7">
        <v>142</v>
      </c>
      <c r="J36" s="7">
        <v>1.0130999999999999</v>
      </c>
      <c r="K36" s="7">
        <v>142</v>
      </c>
      <c r="L36" s="41">
        <v>1.1111</v>
      </c>
      <c r="M36" s="7">
        <f t="shared" si="6"/>
        <v>9.8000000000000087E-2</v>
      </c>
      <c r="N36" s="8">
        <v>0</v>
      </c>
      <c r="P36" s="7">
        <v>23.08</v>
      </c>
      <c r="Q36" s="52">
        <v>13.9</v>
      </c>
      <c r="S36" s="9">
        <v>41323</v>
      </c>
      <c r="V36" s="8">
        <f t="shared" si="7"/>
        <v>0</v>
      </c>
      <c r="W36" s="8">
        <f t="shared" si="8"/>
        <v>0</v>
      </c>
      <c r="X36" s="8"/>
      <c r="Y36" s="8"/>
      <c r="Z36" s="8"/>
    </row>
    <row r="37" spans="1:26" x14ac:dyDescent="0.2">
      <c r="A37" s="7" t="s">
        <v>4</v>
      </c>
      <c r="B37" s="7" t="s">
        <v>5</v>
      </c>
      <c r="C37" s="7" t="s">
        <v>8</v>
      </c>
      <c r="D37" s="7">
        <v>3</v>
      </c>
      <c r="E37" s="7">
        <v>35</v>
      </c>
      <c r="F37" s="7">
        <v>5</v>
      </c>
      <c r="G37" s="7" t="s">
        <v>27</v>
      </c>
      <c r="H37" s="7" t="s">
        <v>28</v>
      </c>
      <c r="I37" s="7">
        <v>151</v>
      </c>
      <c r="J37" s="7">
        <v>1.0109999999999999</v>
      </c>
      <c r="K37" s="7">
        <v>151</v>
      </c>
      <c r="L37" s="41">
        <v>1.0868</v>
      </c>
      <c r="M37" s="7">
        <f t="shared" si="6"/>
        <v>7.580000000000009E-2</v>
      </c>
      <c r="N37" s="8">
        <v>0</v>
      </c>
      <c r="P37" s="7">
        <v>23.51</v>
      </c>
      <c r="Q37" s="52">
        <v>14.7</v>
      </c>
      <c r="S37" s="9">
        <v>41323</v>
      </c>
      <c r="V37" s="8">
        <f t="shared" si="7"/>
        <v>0</v>
      </c>
      <c r="W37" s="8">
        <f t="shared" si="8"/>
        <v>0</v>
      </c>
      <c r="X37" s="8"/>
      <c r="Y37" s="8"/>
      <c r="Z37" s="8"/>
    </row>
    <row r="38" spans="1:26" x14ac:dyDescent="0.2">
      <c r="A38" s="7" t="s">
        <v>4</v>
      </c>
      <c r="B38" s="7" t="s">
        <v>5</v>
      </c>
      <c r="C38" s="7" t="s">
        <v>8</v>
      </c>
      <c r="D38" s="7">
        <v>3</v>
      </c>
      <c r="E38" s="7">
        <v>36</v>
      </c>
      <c r="F38" s="7">
        <v>6</v>
      </c>
      <c r="G38" s="7" t="s">
        <v>27</v>
      </c>
      <c r="H38" s="7" t="s">
        <v>28</v>
      </c>
      <c r="I38" s="7">
        <v>160</v>
      </c>
      <c r="J38" s="7">
        <v>1.0154000000000001</v>
      </c>
      <c r="K38" s="7">
        <v>160</v>
      </c>
      <c r="L38" s="41">
        <v>1.1116999999999999</v>
      </c>
      <c r="M38" s="7">
        <f t="shared" si="6"/>
        <v>9.629999999999983E-2</v>
      </c>
      <c r="N38" s="8">
        <v>0</v>
      </c>
      <c r="P38" s="7">
        <v>16.18</v>
      </c>
      <c r="Q38" s="52">
        <v>12.5</v>
      </c>
      <c r="S38" s="9">
        <v>41323</v>
      </c>
      <c r="V38" s="8">
        <f t="shared" si="7"/>
        <v>0</v>
      </c>
      <c r="W38" s="8">
        <f t="shared" si="8"/>
        <v>0</v>
      </c>
      <c r="X38" s="8"/>
      <c r="Y38" s="8"/>
      <c r="Z38" s="8"/>
    </row>
    <row r="39" spans="1:26" x14ac:dyDescent="0.2">
      <c r="A39" s="7" t="s">
        <v>4</v>
      </c>
      <c r="B39" s="7" t="s">
        <v>5</v>
      </c>
      <c r="C39" s="7" t="s">
        <v>6</v>
      </c>
      <c r="D39" s="7">
        <v>3</v>
      </c>
      <c r="E39" s="7">
        <v>37</v>
      </c>
      <c r="F39" s="7">
        <v>1</v>
      </c>
      <c r="G39" s="7" t="s">
        <v>27</v>
      </c>
      <c r="H39" s="7" t="s">
        <v>28</v>
      </c>
      <c r="I39" s="7">
        <v>7</v>
      </c>
      <c r="J39" s="7">
        <v>1.0113000000000001</v>
      </c>
      <c r="K39" s="7">
        <v>7</v>
      </c>
      <c r="L39" s="41">
        <v>1.0905</v>
      </c>
      <c r="M39" s="7">
        <f t="shared" si="6"/>
        <v>7.9199999999999937E-2</v>
      </c>
      <c r="N39" s="8">
        <v>0</v>
      </c>
      <c r="P39" s="7">
        <v>23.87</v>
      </c>
      <c r="Q39" s="52">
        <v>14.3</v>
      </c>
      <c r="S39" s="9">
        <v>41323</v>
      </c>
      <c r="V39" s="8">
        <f t="shared" si="7"/>
        <v>0</v>
      </c>
      <c r="W39" s="8">
        <f t="shared" si="8"/>
        <v>0</v>
      </c>
      <c r="X39" s="8">
        <f>AVERAGE(W39:W44)</f>
        <v>0.91575091575091516</v>
      </c>
      <c r="Y39" s="8">
        <f>_xlfn.STDEV.S(W39:W44)</f>
        <v>2.2431224750761691</v>
      </c>
    </row>
    <row r="40" spans="1:26" x14ac:dyDescent="0.2">
      <c r="A40" s="7" t="s">
        <v>4</v>
      </c>
      <c r="B40" s="7" t="s">
        <v>5</v>
      </c>
      <c r="C40" s="7" t="s">
        <v>6</v>
      </c>
      <c r="D40" s="7">
        <v>3</v>
      </c>
      <c r="E40" s="7">
        <v>38</v>
      </c>
      <c r="F40" s="7">
        <v>2</v>
      </c>
      <c r="G40" s="7" t="s">
        <v>27</v>
      </c>
      <c r="H40" s="7" t="s">
        <v>28</v>
      </c>
      <c r="I40" s="7">
        <v>16</v>
      </c>
      <c r="J40" s="7">
        <v>1</v>
      </c>
      <c r="K40" s="7">
        <v>16</v>
      </c>
      <c r="L40" s="41">
        <v>1.1021000000000001</v>
      </c>
      <c r="M40" s="7">
        <f t="shared" si="6"/>
        <v>0.10210000000000008</v>
      </c>
      <c r="N40" s="8">
        <v>0</v>
      </c>
      <c r="P40" s="7">
        <v>22.62</v>
      </c>
      <c r="Q40" s="52">
        <v>13.9</v>
      </c>
      <c r="S40" s="9">
        <v>41323</v>
      </c>
      <c r="V40" s="8">
        <f t="shared" si="7"/>
        <v>0</v>
      </c>
      <c r="W40" s="8">
        <f t="shared" si="8"/>
        <v>0</v>
      </c>
      <c r="X40" s="8"/>
      <c r="Y40" s="8"/>
      <c r="Z40" s="8"/>
    </row>
    <row r="41" spans="1:26" x14ac:dyDescent="0.2">
      <c r="A41" s="7" t="s">
        <v>4</v>
      </c>
      <c r="B41" s="7" t="s">
        <v>5</v>
      </c>
      <c r="C41" s="7" t="s">
        <v>6</v>
      </c>
      <c r="D41" s="7">
        <v>3</v>
      </c>
      <c r="E41" s="7">
        <v>39</v>
      </c>
      <c r="F41" s="7">
        <v>3</v>
      </c>
      <c r="G41" s="7" t="s">
        <v>27</v>
      </c>
      <c r="H41" s="7" t="s">
        <v>28</v>
      </c>
      <c r="I41" s="7">
        <v>25</v>
      </c>
      <c r="J41" s="7">
        <v>0.99890000000000001</v>
      </c>
      <c r="K41" s="7">
        <v>25</v>
      </c>
      <c r="L41" s="41">
        <v>1.1263000000000001</v>
      </c>
      <c r="M41" s="7">
        <f t="shared" si="6"/>
        <v>0.12740000000000007</v>
      </c>
      <c r="N41" s="8">
        <v>0.7</v>
      </c>
      <c r="P41" s="7">
        <v>30.53</v>
      </c>
      <c r="Q41" s="52">
        <v>15</v>
      </c>
      <c r="S41" s="9">
        <v>41323</v>
      </c>
      <c r="V41" s="8">
        <f t="shared" si="7"/>
        <v>0.7</v>
      </c>
      <c r="W41" s="8">
        <f t="shared" si="8"/>
        <v>5.494505494505491</v>
      </c>
      <c r="X41" s="8"/>
      <c r="Y41" s="8"/>
      <c r="Z41" s="8"/>
    </row>
    <row r="42" spans="1:26" x14ac:dyDescent="0.2">
      <c r="A42" s="7" t="s">
        <v>4</v>
      </c>
      <c r="B42" s="7" t="s">
        <v>5</v>
      </c>
      <c r="C42" s="7" t="s">
        <v>6</v>
      </c>
      <c r="D42" s="7">
        <v>3</v>
      </c>
      <c r="E42" s="7">
        <v>40</v>
      </c>
      <c r="F42" s="7">
        <v>4</v>
      </c>
      <c r="G42" s="7" t="s">
        <v>27</v>
      </c>
      <c r="H42" s="7" t="s">
        <v>28</v>
      </c>
      <c r="I42" s="7">
        <v>34</v>
      </c>
      <c r="J42" s="7">
        <v>1.0004</v>
      </c>
      <c r="K42" s="7">
        <v>34</v>
      </c>
      <c r="L42" s="41">
        <v>1.0880000000000001</v>
      </c>
      <c r="M42" s="7">
        <f t="shared" si="6"/>
        <v>8.7600000000000122E-2</v>
      </c>
      <c r="N42" s="8">
        <v>0</v>
      </c>
      <c r="P42" s="7">
        <v>20.81</v>
      </c>
      <c r="Q42" s="52">
        <v>13.7</v>
      </c>
      <c r="S42" s="9">
        <v>41323</v>
      </c>
      <c r="V42" s="8">
        <f t="shared" si="7"/>
        <v>0</v>
      </c>
      <c r="W42" s="8">
        <f t="shared" si="8"/>
        <v>0</v>
      </c>
      <c r="X42" s="8"/>
      <c r="Y42" s="8"/>
      <c r="Z42" s="8"/>
    </row>
    <row r="43" spans="1:26" x14ac:dyDescent="0.2">
      <c r="A43" s="7" t="s">
        <v>4</v>
      </c>
      <c r="B43" s="7" t="s">
        <v>5</v>
      </c>
      <c r="C43" s="7" t="s">
        <v>6</v>
      </c>
      <c r="D43" s="7">
        <v>3</v>
      </c>
      <c r="E43" s="7">
        <v>41</v>
      </c>
      <c r="F43" s="7">
        <v>5</v>
      </c>
      <c r="G43" s="7" t="s">
        <v>27</v>
      </c>
      <c r="H43" s="7" t="s">
        <v>28</v>
      </c>
      <c r="I43" s="7">
        <v>43</v>
      </c>
      <c r="J43" s="7">
        <v>1.0126999999999999</v>
      </c>
      <c r="K43" s="7">
        <v>43</v>
      </c>
      <c r="L43" s="41">
        <v>1.0918000000000001</v>
      </c>
      <c r="M43" s="7">
        <f t="shared" si="6"/>
        <v>7.910000000000017E-2</v>
      </c>
      <c r="N43" s="8">
        <v>0</v>
      </c>
      <c r="P43" s="7">
        <v>13.89</v>
      </c>
      <c r="Q43" s="52">
        <v>12</v>
      </c>
      <c r="S43" s="9">
        <v>41323</v>
      </c>
      <c r="V43" s="8">
        <f t="shared" si="7"/>
        <v>0</v>
      </c>
      <c r="W43" s="8">
        <f t="shared" si="8"/>
        <v>0</v>
      </c>
      <c r="X43" s="8"/>
      <c r="Y43" s="8"/>
      <c r="Z43" s="8"/>
    </row>
    <row r="44" spans="1:26" x14ac:dyDescent="0.2">
      <c r="A44" s="7" t="s">
        <v>4</v>
      </c>
      <c r="B44" s="7" t="s">
        <v>5</v>
      </c>
      <c r="C44" s="7" t="s">
        <v>6</v>
      </c>
      <c r="D44" s="7">
        <v>3</v>
      </c>
      <c r="E44" s="7">
        <v>42</v>
      </c>
      <c r="F44" s="7">
        <v>6</v>
      </c>
      <c r="G44" s="7" t="s">
        <v>27</v>
      </c>
      <c r="H44" s="7" t="s">
        <v>28</v>
      </c>
      <c r="I44" s="7">
        <v>52</v>
      </c>
      <c r="J44" s="7">
        <v>1.0033000000000001</v>
      </c>
      <c r="K44" s="7">
        <v>52</v>
      </c>
      <c r="L44" s="41">
        <v>1.0869</v>
      </c>
      <c r="M44" s="7">
        <f t="shared" si="6"/>
        <v>8.3599999999999897E-2</v>
      </c>
      <c r="N44" s="8">
        <v>0</v>
      </c>
      <c r="P44" s="7">
        <v>14.68</v>
      </c>
      <c r="Q44" s="52">
        <v>12.3</v>
      </c>
      <c r="S44" s="9">
        <v>41323</v>
      </c>
      <c r="V44" s="8">
        <f t="shared" si="7"/>
        <v>0</v>
      </c>
      <c r="W44" s="8">
        <f t="shared" si="8"/>
        <v>0</v>
      </c>
      <c r="X44" s="8"/>
      <c r="Y44" s="8"/>
      <c r="Z44" s="8"/>
    </row>
    <row r="45" spans="1:26" x14ac:dyDescent="0.2">
      <c r="A45" s="7" t="s">
        <v>4</v>
      </c>
      <c r="B45" s="7" t="s">
        <v>5</v>
      </c>
      <c r="C45" s="7" t="s">
        <v>7</v>
      </c>
      <c r="D45" s="7">
        <v>3</v>
      </c>
      <c r="E45" s="7">
        <v>43</v>
      </c>
      <c r="F45" s="7">
        <v>1</v>
      </c>
      <c r="G45" s="7" t="s">
        <v>27</v>
      </c>
      <c r="H45" s="7" t="s">
        <v>28</v>
      </c>
      <c r="I45" s="7">
        <v>61</v>
      </c>
      <c r="J45" s="7">
        <v>1.0398000000000001</v>
      </c>
      <c r="K45" s="7">
        <v>61</v>
      </c>
      <c r="L45" s="41">
        <v>1.1249</v>
      </c>
      <c r="M45" s="7">
        <f t="shared" si="6"/>
        <v>8.5099999999999953E-2</v>
      </c>
      <c r="N45" s="8">
        <v>0.5</v>
      </c>
      <c r="P45" s="7">
        <v>16.899999999999999</v>
      </c>
      <c r="Q45" s="52">
        <v>12.5</v>
      </c>
      <c r="R45" s="8"/>
      <c r="S45" s="9">
        <v>41323</v>
      </c>
      <c r="U45" s="8"/>
      <c r="V45" s="8">
        <f t="shared" si="7"/>
        <v>0.5</v>
      </c>
      <c r="W45" s="8">
        <f t="shared" si="8"/>
        <v>5.8754406580493566</v>
      </c>
      <c r="X45" s="8">
        <f>AVERAGE(W45:W50)</f>
        <v>7.8598382435561405</v>
      </c>
      <c r="Y45" s="8">
        <f>_xlfn.STDEV.S(W45:W50)</f>
        <v>10.43832708415912</v>
      </c>
    </row>
    <row r="46" spans="1:26" x14ac:dyDescent="0.2">
      <c r="A46" s="7" t="s">
        <v>4</v>
      </c>
      <c r="B46" s="7" t="s">
        <v>5</v>
      </c>
      <c r="C46" s="7" t="s">
        <v>7</v>
      </c>
      <c r="D46" s="7">
        <v>3</v>
      </c>
      <c r="E46" s="7">
        <v>44</v>
      </c>
      <c r="F46" s="7">
        <v>2</v>
      </c>
      <c r="G46" s="7" t="s">
        <v>27</v>
      </c>
      <c r="H46" s="7" t="s">
        <v>28</v>
      </c>
      <c r="I46" s="7">
        <v>70</v>
      </c>
      <c r="J46" s="7">
        <v>1.0045999999999999</v>
      </c>
      <c r="K46" s="7">
        <v>70</v>
      </c>
      <c r="L46" s="41">
        <v>1.1233</v>
      </c>
      <c r="M46" s="7">
        <f t="shared" si="6"/>
        <v>0.11870000000000003</v>
      </c>
      <c r="N46" s="8">
        <v>2</v>
      </c>
      <c r="P46" s="7">
        <v>28.35</v>
      </c>
      <c r="Q46" s="52">
        <v>14.5</v>
      </c>
      <c r="S46" s="9">
        <v>41323</v>
      </c>
      <c r="V46" s="8">
        <f t="shared" si="7"/>
        <v>2</v>
      </c>
      <c r="W46" s="8">
        <f t="shared" si="8"/>
        <v>16.849199663016002</v>
      </c>
      <c r="X46" s="8"/>
      <c r="Y46" s="8"/>
      <c r="Z46" s="8"/>
    </row>
    <row r="47" spans="1:26" x14ac:dyDescent="0.2">
      <c r="A47" s="7" t="s">
        <v>4</v>
      </c>
      <c r="B47" s="7" t="s">
        <v>5</v>
      </c>
      <c r="C47" s="7" t="s">
        <v>7</v>
      </c>
      <c r="D47" s="7">
        <v>3</v>
      </c>
      <c r="E47" s="7">
        <v>45</v>
      </c>
      <c r="F47" s="7">
        <v>3</v>
      </c>
      <c r="G47" s="7" t="s">
        <v>27</v>
      </c>
      <c r="H47" s="7" t="s">
        <v>28</v>
      </c>
      <c r="I47" s="7">
        <v>79</v>
      </c>
      <c r="J47" s="7">
        <v>1.0173000000000001</v>
      </c>
      <c r="K47" s="7">
        <v>79</v>
      </c>
      <c r="L47" s="41">
        <v>1.1344000000000001</v>
      </c>
      <c r="M47" s="7">
        <f t="shared" si="6"/>
        <v>0.11709999999999998</v>
      </c>
      <c r="N47" s="8">
        <v>0</v>
      </c>
      <c r="P47" s="7">
        <v>27.09</v>
      </c>
      <c r="Q47" s="52">
        <v>14.3</v>
      </c>
      <c r="S47" s="9">
        <v>41323</v>
      </c>
      <c r="V47" s="8">
        <f t="shared" si="7"/>
        <v>0</v>
      </c>
      <c r="W47" s="8">
        <f t="shared" si="8"/>
        <v>0</v>
      </c>
      <c r="X47" s="8"/>
      <c r="Y47" s="8"/>
      <c r="Z47" s="8"/>
    </row>
    <row r="48" spans="1:26" x14ac:dyDescent="0.2">
      <c r="A48" s="7" t="s">
        <v>4</v>
      </c>
      <c r="B48" s="7" t="s">
        <v>5</v>
      </c>
      <c r="C48" s="7" t="s">
        <v>7</v>
      </c>
      <c r="D48" s="7">
        <v>3</v>
      </c>
      <c r="E48" s="7">
        <v>46</v>
      </c>
      <c r="F48" s="7">
        <v>4</v>
      </c>
      <c r="G48" s="7" t="s">
        <v>27</v>
      </c>
      <c r="H48" s="7" t="s">
        <v>28</v>
      </c>
      <c r="I48" s="7">
        <v>88</v>
      </c>
      <c r="J48" s="7">
        <v>1.0148999999999999</v>
      </c>
      <c r="K48" s="7">
        <v>88</v>
      </c>
      <c r="L48" s="41">
        <v>1.1208</v>
      </c>
      <c r="M48" s="7">
        <f t="shared" si="6"/>
        <v>0.10590000000000011</v>
      </c>
      <c r="N48" s="8">
        <v>0</v>
      </c>
      <c r="P48" s="7">
        <v>20.81</v>
      </c>
      <c r="Q48" s="52">
        <v>13.8</v>
      </c>
      <c r="S48" s="9">
        <v>41323</v>
      </c>
      <c r="V48" s="8">
        <f t="shared" si="7"/>
        <v>0</v>
      </c>
      <c r="W48" s="8">
        <f t="shared" si="8"/>
        <v>0</v>
      </c>
      <c r="X48" s="8"/>
      <c r="Y48" s="8"/>
      <c r="Z48" s="8"/>
    </row>
    <row r="49" spans="1:26" x14ac:dyDescent="0.2">
      <c r="A49" s="7" t="s">
        <v>4</v>
      </c>
      <c r="B49" s="7" t="s">
        <v>5</v>
      </c>
      <c r="C49" s="7" t="s">
        <v>7</v>
      </c>
      <c r="D49" s="7">
        <v>3</v>
      </c>
      <c r="E49" s="7">
        <v>47</v>
      </c>
      <c r="F49" s="7">
        <v>5</v>
      </c>
      <c r="G49" s="7" t="s">
        <v>27</v>
      </c>
      <c r="H49" s="7" t="s">
        <v>28</v>
      </c>
      <c r="I49" s="7">
        <v>97</v>
      </c>
      <c r="J49" s="7">
        <v>1.0478000000000001</v>
      </c>
      <c r="K49" s="7">
        <v>97</v>
      </c>
      <c r="L49" s="41">
        <v>1.1583000000000001</v>
      </c>
      <c r="M49" s="7">
        <f t="shared" si="6"/>
        <v>0.11050000000000004</v>
      </c>
      <c r="N49" s="8">
        <v>2.7</v>
      </c>
      <c r="P49" s="7">
        <v>25.9</v>
      </c>
      <c r="Q49" s="52">
        <v>14.1</v>
      </c>
      <c r="S49" s="9">
        <v>41323</v>
      </c>
      <c r="V49" s="8">
        <f t="shared" si="7"/>
        <v>2.7</v>
      </c>
      <c r="W49" s="8">
        <f t="shared" si="8"/>
        <v>24.434389140271485</v>
      </c>
      <c r="X49" s="8"/>
      <c r="Y49" s="8"/>
      <c r="Z49" s="8"/>
    </row>
    <row r="50" spans="1:26" x14ac:dyDescent="0.2">
      <c r="A50" s="7" t="s">
        <v>4</v>
      </c>
      <c r="B50" s="7" t="s">
        <v>5</v>
      </c>
      <c r="C50" s="7" t="s">
        <v>7</v>
      </c>
      <c r="D50" s="7">
        <v>3</v>
      </c>
      <c r="E50" s="7">
        <v>48</v>
      </c>
      <c r="F50" s="7">
        <v>6</v>
      </c>
      <c r="G50" s="7" t="s">
        <v>27</v>
      </c>
      <c r="H50" s="7" t="s">
        <v>28</v>
      </c>
      <c r="I50" s="7">
        <v>106</v>
      </c>
      <c r="J50" s="7">
        <v>1.0486</v>
      </c>
      <c r="K50" s="7">
        <v>106</v>
      </c>
      <c r="L50" s="41">
        <v>1.1414</v>
      </c>
      <c r="M50" s="7">
        <f t="shared" si="6"/>
        <v>9.2799999999999994E-2</v>
      </c>
      <c r="N50" s="8">
        <v>0</v>
      </c>
      <c r="P50" s="7">
        <v>14.35</v>
      </c>
      <c r="Q50" s="52">
        <v>11.8</v>
      </c>
      <c r="S50" s="9">
        <v>41323</v>
      </c>
      <c r="V50" s="8">
        <f t="shared" si="7"/>
        <v>0</v>
      </c>
      <c r="W50" s="8">
        <f t="shared" si="8"/>
        <v>0</v>
      </c>
      <c r="X50" s="8"/>
      <c r="Y50" s="8"/>
      <c r="Z50" s="8"/>
    </row>
    <row r="51" spans="1:26" x14ac:dyDescent="0.2">
      <c r="A51" s="7" t="s">
        <v>4</v>
      </c>
      <c r="B51" s="7" t="s">
        <v>5</v>
      </c>
      <c r="C51" s="7" t="s">
        <v>9</v>
      </c>
      <c r="D51" s="7">
        <v>3</v>
      </c>
      <c r="E51" s="7">
        <v>49</v>
      </c>
      <c r="F51" s="7">
        <v>1</v>
      </c>
      <c r="G51" s="7" t="s">
        <v>34</v>
      </c>
      <c r="H51" s="7" t="s">
        <v>35</v>
      </c>
      <c r="I51" s="7">
        <v>883</v>
      </c>
      <c r="J51" s="7">
        <v>1.0539000000000001</v>
      </c>
      <c r="K51" s="7">
        <v>883</v>
      </c>
      <c r="L51" s="41">
        <v>1.1312</v>
      </c>
      <c r="M51" s="7">
        <f t="shared" si="6"/>
        <v>7.7299999999999924E-2</v>
      </c>
      <c r="N51" s="8">
        <v>1349.4</v>
      </c>
      <c r="P51" s="44">
        <v>30.08</v>
      </c>
      <c r="Q51" s="52">
        <v>15.4</v>
      </c>
      <c r="R51" s="8"/>
      <c r="S51" s="9">
        <v>41323</v>
      </c>
      <c r="T51" s="9">
        <v>41327</v>
      </c>
      <c r="U51" s="8">
        <v>4</v>
      </c>
      <c r="V51" s="8">
        <f t="shared" si="7"/>
        <v>1364.4546732240703</v>
      </c>
      <c r="W51" s="8">
        <f t="shared" si="8"/>
        <v>17651.418799793941</v>
      </c>
      <c r="X51" s="8">
        <f>AVERAGE(W51:W56)</f>
        <v>27614.940836220543</v>
      </c>
      <c r="Y51" s="8">
        <f>_xlfn.STDEV.S(W51:W56)</f>
        <v>6004.383890932897</v>
      </c>
      <c r="Z51" s="8">
        <f>AVERAGE(W51:W69,W71:W74)</f>
        <v>22140.220043969552</v>
      </c>
    </row>
    <row r="52" spans="1:26" x14ac:dyDescent="0.2">
      <c r="A52" s="7" t="s">
        <v>4</v>
      </c>
      <c r="B52" s="7" t="s">
        <v>5</v>
      </c>
      <c r="C52" s="7" t="s">
        <v>9</v>
      </c>
      <c r="D52" s="7">
        <v>3</v>
      </c>
      <c r="E52" s="7">
        <v>50</v>
      </c>
      <c r="F52" s="7">
        <v>2</v>
      </c>
      <c r="G52" s="7" t="s">
        <v>34</v>
      </c>
      <c r="H52" s="7" t="s">
        <v>35</v>
      </c>
      <c r="I52" s="7">
        <v>884</v>
      </c>
      <c r="J52" s="7">
        <v>1.0593999999999999</v>
      </c>
      <c r="K52" s="7">
        <v>884</v>
      </c>
      <c r="L52" s="41">
        <v>1.0869</v>
      </c>
      <c r="M52" s="7">
        <f t="shared" si="6"/>
        <v>2.750000000000008E-2</v>
      </c>
      <c r="N52" s="8">
        <v>952.8</v>
      </c>
      <c r="P52" s="44">
        <v>25.12</v>
      </c>
      <c r="Q52" s="52">
        <v>14.9</v>
      </c>
      <c r="S52" s="9">
        <v>41323</v>
      </c>
      <c r="T52" s="9">
        <v>41327</v>
      </c>
      <c r="U52" s="8">
        <v>4</v>
      </c>
      <c r="V52" s="8">
        <f t="shared" si="7"/>
        <v>963.42997824803183</v>
      </c>
      <c r="W52" s="8">
        <f t="shared" si="8"/>
        <v>35033.817390837423</v>
      </c>
      <c r="X52" s="8"/>
      <c r="Y52" s="8"/>
      <c r="Z52" s="8"/>
    </row>
    <row r="53" spans="1:26" x14ac:dyDescent="0.2">
      <c r="A53" s="7" t="s">
        <v>4</v>
      </c>
      <c r="B53" s="7" t="s">
        <v>5</v>
      </c>
      <c r="C53" s="7" t="s">
        <v>9</v>
      </c>
      <c r="D53" s="7">
        <v>3</v>
      </c>
      <c r="E53" s="7">
        <v>51</v>
      </c>
      <c r="F53" s="7">
        <v>3</v>
      </c>
      <c r="G53" s="7" t="s">
        <v>34</v>
      </c>
      <c r="H53" s="7" t="s">
        <v>35</v>
      </c>
      <c r="I53" s="7">
        <v>885</v>
      </c>
      <c r="J53" s="7">
        <v>1.0603</v>
      </c>
      <c r="K53" s="7">
        <v>885</v>
      </c>
      <c r="L53" s="41">
        <v>1.177</v>
      </c>
      <c r="M53" s="7">
        <f t="shared" si="6"/>
        <v>0.11670000000000003</v>
      </c>
      <c r="N53" s="8">
        <v>3658.6</v>
      </c>
      <c r="P53" s="44">
        <v>14.65</v>
      </c>
      <c r="Q53" s="52">
        <v>12.5</v>
      </c>
      <c r="S53" s="9">
        <v>41323</v>
      </c>
      <c r="T53" s="9">
        <v>41327</v>
      </c>
      <c r="U53" s="8">
        <v>4</v>
      </c>
      <c r="V53" s="8">
        <f t="shared" si="7"/>
        <v>3699.4174206740649</v>
      </c>
      <c r="W53" s="8">
        <f t="shared" si="8"/>
        <v>31700.234967215631</v>
      </c>
      <c r="X53" s="8"/>
      <c r="Y53" s="8"/>
      <c r="Z53" s="8"/>
    </row>
    <row r="54" spans="1:26" x14ac:dyDescent="0.2">
      <c r="A54" s="7" t="s">
        <v>4</v>
      </c>
      <c r="B54" s="7" t="s">
        <v>5</v>
      </c>
      <c r="C54" s="7" t="s">
        <v>9</v>
      </c>
      <c r="D54" s="7">
        <v>3</v>
      </c>
      <c r="E54" s="7">
        <v>52</v>
      </c>
      <c r="F54" s="7">
        <v>4</v>
      </c>
      <c r="G54" s="7" t="s">
        <v>34</v>
      </c>
      <c r="H54" s="7" t="s">
        <v>35</v>
      </c>
      <c r="I54" s="7">
        <v>886</v>
      </c>
      <c r="J54" s="7">
        <v>1.0498000000000001</v>
      </c>
      <c r="K54" s="7">
        <v>886</v>
      </c>
      <c r="L54" s="41">
        <v>1.2336</v>
      </c>
      <c r="M54" s="7">
        <f t="shared" si="6"/>
        <v>0.18379999999999996</v>
      </c>
      <c r="N54" s="8">
        <v>4761.8999999999996</v>
      </c>
      <c r="P54" s="44">
        <v>28.79</v>
      </c>
      <c r="Q54" s="52">
        <v>15.1</v>
      </c>
      <c r="S54" s="9">
        <v>41323</v>
      </c>
      <c r="T54" s="9">
        <v>41327</v>
      </c>
      <c r="U54" s="8">
        <v>4</v>
      </c>
      <c r="V54" s="8">
        <f t="shared" si="7"/>
        <v>4815.0264624467909</v>
      </c>
      <c r="W54" s="8">
        <f t="shared" si="8"/>
        <v>26197.09718415012</v>
      </c>
      <c r="X54" s="8"/>
      <c r="Y54" s="8"/>
      <c r="Z54" s="8"/>
    </row>
    <row r="55" spans="1:26" x14ac:dyDescent="0.2">
      <c r="A55" s="7" t="s">
        <v>4</v>
      </c>
      <c r="B55" s="7" t="s">
        <v>5</v>
      </c>
      <c r="C55" s="7" t="s">
        <v>9</v>
      </c>
      <c r="D55" s="7">
        <v>3</v>
      </c>
      <c r="E55" s="7">
        <v>53</v>
      </c>
      <c r="F55" s="7">
        <v>5</v>
      </c>
      <c r="G55" s="7" t="s">
        <v>34</v>
      </c>
      <c r="H55" s="7" t="s">
        <v>35</v>
      </c>
      <c r="I55" s="7">
        <v>887</v>
      </c>
      <c r="J55" s="7">
        <v>1.0576000000000001</v>
      </c>
      <c r="K55" s="7">
        <v>887</v>
      </c>
      <c r="L55" s="41">
        <v>1.0723</v>
      </c>
      <c r="M55" s="7">
        <f t="shared" si="6"/>
        <v>1.4699999999999935E-2</v>
      </c>
      <c r="N55" s="8">
        <v>372.9</v>
      </c>
      <c r="P55" s="44">
        <v>14.01</v>
      </c>
      <c r="Q55" s="52">
        <v>12.6</v>
      </c>
      <c r="S55" s="9">
        <v>41323</v>
      </c>
      <c r="T55" s="9">
        <v>41327</v>
      </c>
      <c r="U55" s="8">
        <v>4</v>
      </c>
      <c r="V55" s="8">
        <f t="shared" si="7"/>
        <v>377.06028430803008</v>
      </c>
      <c r="W55" s="8">
        <f t="shared" si="8"/>
        <v>25650.359476736852</v>
      </c>
      <c r="X55" s="8"/>
      <c r="Y55" s="8"/>
      <c r="Z55" s="8"/>
    </row>
    <row r="56" spans="1:26" x14ac:dyDescent="0.2">
      <c r="A56" s="7" t="s">
        <v>4</v>
      </c>
      <c r="B56" s="7" t="s">
        <v>5</v>
      </c>
      <c r="C56" s="7" t="s">
        <v>9</v>
      </c>
      <c r="D56" s="7">
        <v>3</v>
      </c>
      <c r="E56" s="7">
        <v>54</v>
      </c>
      <c r="F56" s="7">
        <v>6</v>
      </c>
      <c r="G56" s="7" t="s">
        <v>34</v>
      </c>
      <c r="H56" s="7" t="s">
        <v>35</v>
      </c>
      <c r="I56" s="7">
        <v>888</v>
      </c>
      <c r="J56" s="7">
        <v>1.0456000000000001</v>
      </c>
      <c r="K56" s="7">
        <v>888</v>
      </c>
      <c r="L56" s="41">
        <v>1.0661</v>
      </c>
      <c r="M56" s="7">
        <f t="shared" si="6"/>
        <v>2.0499999999999963E-2</v>
      </c>
      <c r="N56" s="8">
        <v>597.20000000000005</v>
      </c>
      <c r="P56" s="44">
        <v>15.66</v>
      </c>
      <c r="Q56" s="52">
        <v>12.4</v>
      </c>
      <c r="S56" s="9">
        <v>41323</v>
      </c>
      <c r="T56" s="9">
        <v>41327</v>
      </c>
      <c r="U56" s="8">
        <v>4</v>
      </c>
      <c r="V56" s="8">
        <f t="shared" si="7"/>
        <v>603.86270257107958</v>
      </c>
      <c r="W56" s="8">
        <f t="shared" si="8"/>
        <v>29456.7171985893</v>
      </c>
      <c r="X56" s="8"/>
      <c r="Y56" s="8"/>
      <c r="Z56" s="8"/>
    </row>
    <row r="57" spans="1:26" x14ac:dyDescent="0.2">
      <c r="A57" s="7" t="s">
        <v>4</v>
      </c>
      <c r="B57" s="7" t="s">
        <v>5</v>
      </c>
      <c r="C57" s="7" t="s">
        <v>8</v>
      </c>
      <c r="D57" s="7">
        <v>3</v>
      </c>
      <c r="E57" s="7">
        <v>55</v>
      </c>
      <c r="F57" s="7">
        <v>1</v>
      </c>
      <c r="G57" s="7" t="s">
        <v>34</v>
      </c>
      <c r="H57" s="7" t="s">
        <v>35</v>
      </c>
      <c r="I57" s="7">
        <v>877</v>
      </c>
      <c r="J57" s="7">
        <v>1.0588</v>
      </c>
      <c r="K57" s="7">
        <v>877</v>
      </c>
      <c r="L57" s="41">
        <v>1.1344000000000001</v>
      </c>
      <c r="M57" s="7">
        <f t="shared" si="6"/>
        <v>7.5600000000000112E-2</v>
      </c>
      <c r="N57" s="8">
        <v>2813.8</v>
      </c>
      <c r="P57" s="7">
        <v>24.31</v>
      </c>
      <c r="Q57" s="52">
        <v>14.2</v>
      </c>
      <c r="R57" s="8"/>
      <c r="S57" s="9">
        <v>41323</v>
      </c>
      <c r="T57" s="9">
        <v>41327</v>
      </c>
      <c r="U57" s="8">
        <v>4</v>
      </c>
      <c r="V57" s="8">
        <f t="shared" si="7"/>
        <v>2845.1923517992363</v>
      </c>
      <c r="W57" s="8">
        <f t="shared" si="8"/>
        <v>37634.819468243812</v>
      </c>
      <c r="X57" s="8">
        <f>AVERAGE(W57:W62)</f>
        <v>38162.262649145487</v>
      </c>
      <c r="Y57" s="8">
        <f>_xlfn.STDEV.S(W57:W62)</f>
        <v>18037.611377002999</v>
      </c>
      <c r="Z57" s="8">
        <f>AVERAGE(W57:W73,W75:W80)</f>
        <v>15376.993633410801</v>
      </c>
    </row>
    <row r="58" spans="1:26" x14ac:dyDescent="0.2">
      <c r="A58" s="7" t="s">
        <v>4</v>
      </c>
      <c r="B58" s="7" t="s">
        <v>5</v>
      </c>
      <c r="C58" s="7" t="s">
        <v>8</v>
      </c>
      <c r="D58" s="7">
        <v>3</v>
      </c>
      <c r="E58" s="7">
        <v>56</v>
      </c>
      <c r="F58" s="7">
        <v>2</v>
      </c>
      <c r="G58" s="7" t="s">
        <v>34</v>
      </c>
      <c r="H58" s="7" t="s">
        <v>35</v>
      </c>
      <c r="I58" s="7">
        <v>878</v>
      </c>
      <c r="J58" s="7">
        <v>1.0397000000000001</v>
      </c>
      <c r="K58" s="7">
        <v>878</v>
      </c>
      <c r="L58" s="41">
        <v>1.1637</v>
      </c>
      <c r="M58" s="7">
        <f t="shared" si="6"/>
        <v>0.12399999999999989</v>
      </c>
      <c r="N58" s="8">
        <v>7428.8</v>
      </c>
      <c r="P58" s="7">
        <v>29.56</v>
      </c>
      <c r="Q58" s="52">
        <v>15.1</v>
      </c>
      <c r="S58" s="9">
        <v>41323</v>
      </c>
      <c r="T58" s="9">
        <v>41327</v>
      </c>
      <c r="U58" s="8">
        <v>4</v>
      </c>
      <c r="V58" s="8">
        <f t="shared" si="7"/>
        <v>7511.6799143671069</v>
      </c>
      <c r="W58" s="8">
        <f t="shared" si="8"/>
        <v>60578.063825541241</v>
      </c>
      <c r="X58" s="8"/>
      <c r="Y58" s="8"/>
      <c r="Z58" s="8"/>
    </row>
    <row r="59" spans="1:26" x14ac:dyDescent="0.2">
      <c r="A59" s="7" t="s">
        <v>4</v>
      </c>
      <c r="B59" s="7" t="s">
        <v>5</v>
      </c>
      <c r="C59" s="7" t="s">
        <v>8</v>
      </c>
      <c r="D59" s="7">
        <v>3</v>
      </c>
      <c r="E59" s="7">
        <v>57</v>
      </c>
      <c r="F59" s="7">
        <v>3</v>
      </c>
      <c r="G59" s="7" t="s">
        <v>34</v>
      </c>
      <c r="H59" s="7" t="s">
        <v>35</v>
      </c>
      <c r="I59" s="7">
        <v>879</v>
      </c>
      <c r="J59" s="7">
        <v>1.0519000000000001</v>
      </c>
      <c r="K59" s="7">
        <v>879</v>
      </c>
      <c r="L59" s="41">
        <v>1.1539999999999999</v>
      </c>
      <c r="M59" s="7">
        <f t="shared" si="6"/>
        <v>0.10209999999999986</v>
      </c>
      <c r="N59" s="8">
        <v>5643.2</v>
      </c>
      <c r="P59" s="7">
        <v>21.36</v>
      </c>
      <c r="Q59" s="52">
        <v>13.7</v>
      </c>
      <c r="S59" s="9">
        <v>41323</v>
      </c>
      <c r="T59" s="9">
        <v>41327</v>
      </c>
      <c r="U59" s="8">
        <v>4</v>
      </c>
      <c r="V59" s="8">
        <f t="shared" si="7"/>
        <v>5706.1587460634901</v>
      </c>
      <c r="W59" s="8">
        <f t="shared" si="8"/>
        <v>55887.940705812907</v>
      </c>
      <c r="X59" s="8"/>
      <c r="Y59" s="8"/>
      <c r="Z59" s="8"/>
    </row>
    <row r="60" spans="1:26" x14ac:dyDescent="0.2">
      <c r="A60" s="7" t="s">
        <v>4</v>
      </c>
      <c r="B60" s="7" t="s">
        <v>5</v>
      </c>
      <c r="C60" s="7" t="s">
        <v>8</v>
      </c>
      <c r="D60" s="7">
        <v>3</v>
      </c>
      <c r="E60" s="7">
        <v>58</v>
      </c>
      <c r="F60" s="7">
        <v>4</v>
      </c>
      <c r="G60" s="7" t="s">
        <v>34</v>
      </c>
      <c r="H60" s="7" t="s">
        <v>35</v>
      </c>
      <c r="I60" s="7">
        <v>880</v>
      </c>
      <c r="J60" s="7">
        <v>1.0592999999999999</v>
      </c>
      <c r="K60" s="7">
        <v>880</v>
      </c>
      <c r="L60" s="41">
        <v>1.1029</v>
      </c>
      <c r="M60" s="7">
        <f t="shared" si="6"/>
        <v>4.3600000000000083E-2</v>
      </c>
      <c r="N60" s="8">
        <v>1486.6</v>
      </c>
      <c r="P60" s="7">
        <v>23.08</v>
      </c>
      <c r="Q60" s="52">
        <v>13.9</v>
      </c>
      <c r="S60" s="9">
        <v>41323</v>
      </c>
      <c r="T60" s="9">
        <v>41327</v>
      </c>
      <c r="U60" s="8">
        <v>4</v>
      </c>
      <c r="V60" s="8">
        <f t="shared" si="7"/>
        <v>1503.1853543907682</v>
      </c>
      <c r="W60" s="8">
        <f t="shared" si="8"/>
        <v>34476.728311714804</v>
      </c>
      <c r="X60" s="8"/>
      <c r="Y60" s="8"/>
      <c r="Z60" s="8"/>
    </row>
    <row r="61" spans="1:26" x14ac:dyDescent="0.2">
      <c r="A61" s="7" t="s">
        <v>4</v>
      </c>
      <c r="B61" s="7" t="s">
        <v>5</v>
      </c>
      <c r="C61" s="7" t="s">
        <v>8</v>
      </c>
      <c r="D61" s="7">
        <v>3</v>
      </c>
      <c r="E61" s="7">
        <v>59</v>
      </c>
      <c r="F61" s="7">
        <v>5</v>
      </c>
      <c r="G61" s="7" t="s">
        <v>34</v>
      </c>
      <c r="H61" s="7" t="s">
        <v>35</v>
      </c>
      <c r="I61" s="7">
        <v>881</v>
      </c>
      <c r="J61" s="7">
        <v>1.0583</v>
      </c>
      <c r="K61" s="7">
        <v>881</v>
      </c>
      <c r="L61" s="41">
        <v>1.0738000000000001</v>
      </c>
      <c r="M61" s="7">
        <f t="shared" si="6"/>
        <v>1.5500000000000069E-2</v>
      </c>
      <c r="N61" s="8">
        <v>176.5</v>
      </c>
      <c r="P61" s="7">
        <v>23.51</v>
      </c>
      <c r="Q61" s="52">
        <v>14.7</v>
      </c>
      <c r="S61" s="9">
        <v>41323</v>
      </c>
      <c r="T61" s="9">
        <v>41327</v>
      </c>
      <c r="U61" s="8">
        <v>4</v>
      </c>
      <c r="V61" s="8">
        <f t="shared" si="7"/>
        <v>178.46913429972463</v>
      </c>
      <c r="W61" s="8">
        <f t="shared" si="8"/>
        <v>11514.137696756376</v>
      </c>
      <c r="X61" s="8"/>
      <c r="Y61" s="8"/>
      <c r="Z61" s="8"/>
    </row>
    <row r="62" spans="1:26" x14ac:dyDescent="0.2">
      <c r="A62" s="7" t="s">
        <v>4</v>
      </c>
      <c r="B62" s="7" t="s">
        <v>5</v>
      </c>
      <c r="C62" s="7" t="s">
        <v>8</v>
      </c>
      <c r="D62" s="7">
        <v>3</v>
      </c>
      <c r="E62" s="7">
        <v>60</v>
      </c>
      <c r="F62" s="7">
        <v>6</v>
      </c>
      <c r="G62" s="7" t="s">
        <v>34</v>
      </c>
      <c r="H62" s="7" t="s">
        <v>35</v>
      </c>
      <c r="I62" s="7">
        <v>882</v>
      </c>
      <c r="J62" s="7">
        <v>1.0588</v>
      </c>
      <c r="K62" s="7">
        <v>882</v>
      </c>
      <c r="L62" s="41">
        <v>1.0849</v>
      </c>
      <c r="M62" s="7">
        <f t="shared" si="6"/>
        <v>2.6100000000000012E-2</v>
      </c>
      <c r="N62" s="8">
        <v>745.5</v>
      </c>
      <c r="P62" s="7">
        <v>16.18</v>
      </c>
      <c r="Q62" s="52">
        <v>12.5</v>
      </c>
      <c r="S62" s="9">
        <v>41323</v>
      </c>
      <c r="T62" s="9">
        <v>41327</v>
      </c>
      <c r="U62" s="8">
        <v>4</v>
      </c>
      <c r="V62" s="8">
        <f t="shared" si="7"/>
        <v>753.81722164557902</v>
      </c>
      <c r="W62" s="8">
        <f t="shared" si="8"/>
        <v>28881.885886803782</v>
      </c>
      <c r="X62" s="8"/>
      <c r="Y62" s="8"/>
      <c r="Z62" s="8"/>
    </row>
    <row r="63" spans="1:26" x14ac:dyDescent="0.2">
      <c r="A63" s="7" t="s">
        <v>4</v>
      </c>
      <c r="B63" s="7" t="s">
        <v>5</v>
      </c>
      <c r="C63" s="7" t="s">
        <v>6</v>
      </c>
      <c r="D63" s="7">
        <v>3</v>
      </c>
      <c r="E63" s="7">
        <v>61</v>
      </c>
      <c r="F63" s="7">
        <v>1</v>
      </c>
      <c r="G63" s="7" t="s">
        <v>34</v>
      </c>
      <c r="H63" s="7" t="s">
        <v>35</v>
      </c>
      <c r="I63" s="7">
        <v>865</v>
      </c>
      <c r="J63" s="7">
        <v>1.0507</v>
      </c>
      <c r="K63" s="7">
        <v>865</v>
      </c>
      <c r="L63" s="41">
        <v>1.1472</v>
      </c>
      <c r="M63" s="7">
        <f t="shared" si="6"/>
        <v>9.650000000000003E-2</v>
      </c>
      <c r="N63" s="8">
        <v>21.7</v>
      </c>
      <c r="P63" s="7">
        <v>23.87</v>
      </c>
      <c r="Q63" s="52">
        <v>14.3</v>
      </c>
      <c r="S63" s="9">
        <v>41323</v>
      </c>
      <c r="T63" s="9">
        <v>41327</v>
      </c>
      <c r="U63" s="8">
        <v>4</v>
      </c>
      <c r="V63" s="8">
        <f t="shared" si="7"/>
        <v>21.94209753146756</v>
      </c>
      <c r="W63" s="8">
        <f t="shared" si="8"/>
        <v>227.37924903075185</v>
      </c>
      <c r="X63" s="8">
        <f>AVERAGE(W63:W68)</f>
        <v>186.34407379015633</v>
      </c>
      <c r="Y63" s="8">
        <f>_xlfn.STDEV.S(W63:W68)</f>
        <v>111.88390585675847</v>
      </c>
      <c r="Z63" s="8"/>
    </row>
    <row r="64" spans="1:26" x14ac:dyDescent="0.2">
      <c r="A64" s="7" t="s">
        <v>4</v>
      </c>
      <c r="B64" s="7" t="s">
        <v>5</v>
      </c>
      <c r="C64" s="7" t="s">
        <v>6</v>
      </c>
      <c r="D64" s="7">
        <v>3</v>
      </c>
      <c r="E64" s="7">
        <v>62</v>
      </c>
      <c r="F64" s="7">
        <v>2</v>
      </c>
      <c r="G64" s="7" t="s">
        <v>34</v>
      </c>
      <c r="H64" s="7" t="s">
        <v>35</v>
      </c>
      <c r="I64" s="7">
        <v>866</v>
      </c>
      <c r="J64" s="7">
        <v>1.0486</v>
      </c>
      <c r="K64" s="7">
        <v>866</v>
      </c>
      <c r="L64" s="41">
        <v>1.2359</v>
      </c>
      <c r="M64" s="7">
        <f t="shared" si="6"/>
        <v>0.18730000000000002</v>
      </c>
      <c r="N64" s="8">
        <v>18.7</v>
      </c>
      <c r="P64" s="7">
        <v>22.62</v>
      </c>
      <c r="Q64" s="52">
        <v>13.9</v>
      </c>
      <c r="S64" s="9">
        <v>41323</v>
      </c>
      <c r="T64" s="9">
        <v>41327</v>
      </c>
      <c r="U64" s="8">
        <v>4</v>
      </c>
      <c r="V64" s="8">
        <f t="shared" si="7"/>
        <v>18.908627826656375</v>
      </c>
      <c r="W64" s="8">
        <f t="shared" si="8"/>
        <v>100.95369902112319</v>
      </c>
      <c r="X64" s="8"/>
      <c r="Y64" s="8"/>
      <c r="Z64" s="8"/>
    </row>
    <row r="65" spans="1:29" x14ac:dyDescent="0.2">
      <c r="A65" s="7" t="s">
        <v>4</v>
      </c>
      <c r="B65" s="7" t="s">
        <v>5</v>
      </c>
      <c r="C65" s="7" t="s">
        <v>6</v>
      </c>
      <c r="D65" s="7">
        <v>3</v>
      </c>
      <c r="E65" s="7">
        <v>63</v>
      </c>
      <c r="F65" s="7">
        <v>3</v>
      </c>
      <c r="G65" s="7" t="s">
        <v>34</v>
      </c>
      <c r="H65" s="7" t="s">
        <v>35</v>
      </c>
      <c r="I65" s="7">
        <v>867</v>
      </c>
      <c r="J65" s="7">
        <v>1.0556000000000001</v>
      </c>
      <c r="K65" s="7">
        <v>867</v>
      </c>
      <c r="L65" s="41">
        <v>1.3092999999999999</v>
      </c>
      <c r="M65" s="7">
        <f t="shared" si="6"/>
        <v>0.25369999999999981</v>
      </c>
      <c r="N65" s="8">
        <v>17.899999999999999</v>
      </c>
      <c r="P65" s="7">
        <v>30.53</v>
      </c>
      <c r="Q65" s="52">
        <v>15</v>
      </c>
      <c r="S65" s="9">
        <v>41323</v>
      </c>
      <c r="T65" s="9">
        <v>41327</v>
      </c>
      <c r="U65" s="8">
        <v>4</v>
      </c>
      <c r="V65" s="8">
        <f t="shared" si="7"/>
        <v>18.099702572040059</v>
      </c>
      <c r="W65" s="8">
        <f t="shared" si="8"/>
        <v>71.342934852345579</v>
      </c>
      <c r="X65" s="8"/>
      <c r="Y65" s="8"/>
      <c r="Z65" s="8"/>
    </row>
    <row r="66" spans="1:29" x14ac:dyDescent="0.2">
      <c r="A66" s="7" t="s">
        <v>4</v>
      </c>
      <c r="B66" s="7" t="s">
        <v>5</v>
      </c>
      <c r="C66" s="7" t="s">
        <v>6</v>
      </c>
      <c r="D66" s="7">
        <v>3</v>
      </c>
      <c r="E66" s="7">
        <v>64</v>
      </c>
      <c r="F66" s="7">
        <v>4</v>
      </c>
      <c r="G66" s="7" t="s">
        <v>34</v>
      </c>
      <c r="H66" s="7" t="s">
        <v>35</v>
      </c>
      <c r="I66" s="7">
        <v>868</v>
      </c>
      <c r="J66" s="7">
        <v>1.0443</v>
      </c>
      <c r="K66" s="7">
        <v>868</v>
      </c>
      <c r="L66" s="41">
        <v>1.1388</v>
      </c>
      <c r="M66" s="7">
        <f t="shared" si="6"/>
        <v>9.4500000000000028E-2</v>
      </c>
      <c r="N66" s="8">
        <v>17.5</v>
      </c>
      <c r="P66" s="7">
        <v>20.81</v>
      </c>
      <c r="Q66" s="52">
        <v>13.7</v>
      </c>
      <c r="S66" s="9">
        <v>41323</v>
      </c>
      <c r="T66" s="9">
        <v>41327</v>
      </c>
      <c r="U66" s="8">
        <v>4</v>
      </c>
      <c r="V66" s="8">
        <f t="shared" si="7"/>
        <v>17.695239944731902</v>
      </c>
      <c r="W66" s="8">
        <f t="shared" si="8"/>
        <v>187.25121634636929</v>
      </c>
      <c r="X66" s="8"/>
      <c r="Y66" s="8"/>
      <c r="Z66" s="8"/>
    </row>
    <row r="67" spans="1:29" x14ac:dyDescent="0.2">
      <c r="A67" s="7" t="s">
        <v>4</v>
      </c>
      <c r="B67" s="7" t="s">
        <v>5</v>
      </c>
      <c r="C67" s="7" t="s">
        <v>6</v>
      </c>
      <c r="D67" s="7">
        <v>3</v>
      </c>
      <c r="E67" s="7">
        <v>65</v>
      </c>
      <c r="F67" s="7">
        <v>5</v>
      </c>
      <c r="G67" s="7" t="s">
        <v>34</v>
      </c>
      <c r="H67" s="7" t="s">
        <v>35</v>
      </c>
      <c r="I67" s="7">
        <v>869</v>
      </c>
      <c r="J67" s="7">
        <v>1.0575000000000001</v>
      </c>
      <c r="K67" s="7">
        <v>869</v>
      </c>
      <c r="L67" s="41">
        <v>1.1126</v>
      </c>
      <c r="M67" s="7">
        <f t="shared" si="6"/>
        <v>5.5099999999999927E-2</v>
      </c>
      <c r="N67" s="8">
        <v>20.9</v>
      </c>
      <c r="P67" s="7">
        <v>13.89</v>
      </c>
      <c r="Q67" s="52">
        <v>12</v>
      </c>
      <c r="S67" s="9">
        <v>41323</v>
      </c>
      <c r="T67" s="9">
        <v>41327</v>
      </c>
      <c r="U67" s="8">
        <v>4</v>
      </c>
      <c r="V67" s="8">
        <f t="shared" si="7"/>
        <v>21.133172276851244</v>
      </c>
      <c r="W67" s="8">
        <f t="shared" si="8"/>
        <v>383.54214658532254</v>
      </c>
      <c r="X67" s="8"/>
      <c r="Y67" s="8"/>
      <c r="Z67" s="8"/>
    </row>
    <row r="68" spans="1:29" x14ac:dyDescent="0.2">
      <c r="A68" s="7" t="s">
        <v>4</v>
      </c>
      <c r="B68" s="7" t="s">
        <v>5</v>
      </c>
      <c r="C68" s="7" t="s">
        <v>6</v>
      </c>
      <c r="D68" s="7">
        <v>3</v>
      </c>
      <c r="E68" s="7">
        <v>66</v>
      </c>
      <c r="F68" s="7">
        <v>6</v>
      </c>
      <c r="G68" s="7" t="s">
        <v>34</v>
      </c>
      <c r="H68" s="7" t="s">
        <v>35</v>
      </c>
      <c r="I68" s="7">
        <v>870</v>
      </c>
      <c r="J68" s="7">
        <v>1.0545</v>
      </c>
      <c r="K68" s="7">
        <v>870</v>
      </c>
      <c r="L68" s="41">
        <v>1.2107000000000001</v>
      </c>
      <c r="M68" s="7">
        <f t="shared" si="6"/>
        <v>0.15620000000000012</v>
      </c>
      <c r="N68" s="8">
        <v>22.8</v>
      </c>
      <c r="P68" s="7">
        <v>14.68</v>
      </c>
      <c r="Q68" s="52">
        <v>12.3</v>
      </c>
      <c r="S68" s="9">
        <v>41323</v>
      </c>
      <c r="T68" s="9">
        <v>41327</v>
      </c>
      <c r="U68" s="8">
        <v>4</v>
      </c>
      <c r="V68" s="8">
        <f t="shared" si="7"/>
        <v>23.054369756564995</v>
      </c>
      <c r="W68" s="8">
        <f t="shared" si="8"/>
        <v>147.59519690502546</v>
      </c>
      <c r="X68" s="8"/>
      <c r="Y68" s="8"/>
      <c r="Z68" s="8"/>
    </row>
    <row r="69" spans="1:29" x14ac:dyDescent="0.2">
      <c r="A69" s="7" t="s">
        <v>4</v>
      </c>
      <c r="B69" s="7" t="s">
        <v>5</v>
      </c>
      <c r="C69" s="7" t="s">
        <v>7</v>
      </c>
      <c r="D69" s="7">
        <v>3</v>
      </c>
      <c r="E69" s="7">
        <v>67</v>
      </c>
      <c r="F69" s="7">
        <v>1</v>
      </c>
      <c r="G69" s="7" t="s">
        <v>34</v>
      </c>
      <c r="H69" s="7" t="s">
        <v>35</v>
      </c>
      <c r="I69" s="7">
        <v>871</v>
      </c>
      <c r="J69" s="7">
        <v>1.0492999999999999</v>
      </c>
      <c r="K69" s="7">
        <v>871</v>
      </c>
      <c r="L69" s="41">
        <v>1.0672999999999999</v>
      </c>
      <c r="M69" s="7">
        <f t="shared" si="6"/>
        <v>1.8000000000000016E-2</v>
      </c>
      <c r="N69" s="8">
        <v>291.39999999999998</v>
      </c>
      <c r="P69" s="7">
        <v>16.899999999999999</v>
      </c>
      <c r="Q69" s="52">
        <v>12.5</v>
      </c>
      <c r="R69" s="8"/>
      <c r="S69" s="9">
        <v>41323</v>
      </c>
      <c r="T69" s="9">
        <v>41327</v>
      </c>
      <c r="U69" s="8">
        <v>4</v>
      </c>
      <c r="V69" s="8">
        <f t="shared" si="7"/>
        <v>294.65102399399291</v>
      </c>
      <c r="W69" s="8">
        <f t="shared" si="8"/>
        <v>16369.501332999591</v>
      </c>
      <c r="X69" s="8">
        <f>AVERAGE(W69:W74)</f>
        <v>24663.968767383511</v>
      </c>
      <c r="Y69" s="8">
        <f>_xlfn.STDEV.S(W69:W74)</f>
        <v>8204.0550266085502</v>
      </c>
      <c r="Z69" s="8">
        <f>AVERAGE(W69:W86,W87:W92)</f>
        <v>6225.4997715058671</v>
      </c>
    </row>
    <row r="70" spans="1:29" x14ac:dyDescent="0.2">
      <c r="A70" s="7" t="s">
        <v>4</v>
      </c>
      <c r="B70" s="7" t="s">
        <v>5</v>
      </c>
      <c r="C70" s="7" t="s">
        <v>7</v>
      </c>
      <c r="D70" s="7">
        <v>3</v>
      </c>
      <c r="E70" s="7">
        <v>68</v>
      </c>
      <c r="F70" s="7">
        <v>2</v>
      </c>
      <c r="G70" s="7" t="s">
        <v>34</v>
      </c>
      <c r="H70" s="7" t="s">
        <v>35</v>
      </c>
      <c r="I70" s="7">
        <v>872</v>
      </c>
      <c r="J70" s="7">
        <v>1.0539000000000001</v>
      </c>
      <c r="K70" s="7">
        <v>872</v>
      </c>
      <c r="L70" s="41">
        <v>1.0992</v>
      </c>
      <c r="M70" s="7">
        <f t="shared" si="6"/>
        <v>4.5299999999999896E-2</v>
      </c>
      <c r="N70" s="8">
        <v>1547.4</v>
      </c>
      <c r="P70" s="7">
        <v>28.35</v>
      </c>
      <c r="Q70" s="52">
        <v>14.5</v>
      </c>
      <c r="S70" s="9">
        <v>41323</v>
      </c>
      <c r="T70" s="9">
        <v>41327</v>
      </c>
      <c r="U70" s="8">
        <v>4</v>
      </c>
      <c r="V70" s="8">
        <f t="shared" si="7"/>
        <v>1564.6636737416086</v>
      </c>
      <c r="W70" s="8">
        <f t="shared" si="8"/>
        <v>34540.036947938461</v>
      </c>
      <c r="X70" s="8"/>
      <c r="Y70" s="8"/>
      <c r="Z70" s="8"/>
    </row>
    <row r="71" spans="1:29" x14ac:dyDescent="0.2">
      <c r="A71" s="7" t="s">
        <v>4</v>
      </c>
      <c r="B71" s="7" t="s">
        <v>5</v>
      </c>
      <c r="C71" s="7" t="s">
        <v>7</v>
      </c>
      <c r="D71" s="7">
        <v>3</v>
      </c>
      <c r="E71" s="7">
        <v>69</v>
      </c>
      <c r="F71" s="7">
        <v>3</v>
      </c>
      <c r="G71" s="7" t="s">
        <v>34</v>
      </c>
      <c r="H71" s="7" t="s">
        <v>35</v>
      </c>
      <c r="I71" s="7">
        <v>873</v>
      </c>
      <c r="J71" s="7">
        <v>1.0567</v>
      </c>
      <c r="K71" s="7">
        <v>873</v>
      </c>
      <c r="L71" s="41">
        <v>1.1438999999999999</v>
      </c>
      <c r="M71" s="7">
        <f t="shared" si="6"/>
        <v>8.7199999999999944E-2</v>
      </c>
      <c r="N71" s="8">
        <v>1745.8</v>
      </c>
      <c r="P71" s="7">
        <v>27.09</v>
      </c>
      <c r="Q71" s="52">
        <v>14.3</v>
      </c>
      <c r="S71" s="9">
        <v>41323</v>
      </c>
      <c r="T71" s="9">
        <v>41327</v>
      </c>
      <c r="U71" s="8">
        <v>4</v>
      </c>
      <c r="V71" s="8">
        <f t="shared" si="7"/>
        <v>1765.2771368864546</v>
      </c>
      <c r="W71" s="8">
        <f t="shared" si="8"/>
        <v>20244.003863376787</v>
      </c>
      <c r="X71" s="8"/>
      <c r="Y71" s="8"/>
      <c r="Z71" s="8"/>
    </row>
    <row r="72" spans="1:29" x14ac:dyDescent="0.2">
      <c r="A72" s="7" t="s">
        <v>4</v>
      </c>
      <c r="B72" s="7" t="s">
        <v>5</v>
      </c>
      <c r="C72" s="7" t="s">
        <v>7</v>
      </c>
      <c r="D72" s="7">
        <v>3</v>
      </c>
      <c r="E72" s="7">
        <v>70</v>
      </c>
      <c r="F72" s="7">
        <v>4</v>
      </c>
      <c r="G72" s="7" t="s">
        <v>34</v>
      </c>
      <c r="H72" s="7" t="s">
        <v>35</v>
      </c>
      <c r="I72" s="7">
        <v>874</v>
      </c>
      <c r="J72" s="7">
        <v>1.0409999999999999</v>
      </c>
      <c r="K72" s="7">
        <v>874</v>
      </c>
      <c r="L72" s="41">
        <v>1.0758000000000001</v>
      </c>
      <c r="M72" s="7">
        <f t="shared" si="6"/>
        <v>3.4800000000000164E-2</v>
      </c>
      <c r="N72" s="8">
        <v>1178.4000000000001</v>
      </c>
      <c r="P72" s="7">
        <v>20.81</v>
      </c>
      <c r="Q72" s="52">
        <v>13.8</v>
      </c>
      <c r="S72" s="9">
        <v>41323</v>
      </c>
      <c r="T72" s="9">
        <v>41327</v>
      </c>
      <c r="U72" s="8">
        <v>4</v>
      </c>
      <c r="V72" s="8">
        <f t="shared" si="7"/>
        <v>1191.5469000498329</v>
      </c>
      <c r="W72" s="8">
        <f t="shared" si="8"/>
        <v>34239.853449707676</v>
      </c>
      <c r="X72" s="8"/>
      <c r="Y72" s="8"/>
      <c r="Z72" s="8"/>
    </row>
    <row r="73" spans="1:29" x14ac:dyDescent="0.2">
      <c r="A73" s="7" t="s">
        <v>4</v>
      </c>
      <c r="B73" s="7" t="s">
        <v>5</v>
      </c>
      <c r="C73" s="7" t="s">
        <v>7</v>
      </c>
      <c r="D73" s="7">
        <v>3</v>
      </c>
      <c r="E73" s="7">
        <v>71</v>
      </c>
      <c r="F73" s="7">
        <v>5</v>
      </c>
      <c r="G73" s="7" t="s">
        <v>34</v>
      </c>
      <c r="H73" s="7" t="s">
        <v>35</v>
      </c>
      <c r="I73" s="7">
        <v>875</v>
      </c>
      <c r="J73" s="7">
        <v>1.0609999999999999</v>
      </c>
      <c r="K73" s="7">
        <v>875</v>
      </c>
      <c r="L73" s="41">
        <v>1.2099</v>
      </c>
      <c r="M73" s="7">
        <f t="shared" si="6"/>
        <v>0.14890000000000003</v>
      </c>
      <c r="N73" s="8">
        <v>2508.8000000000002</v>
      </c>
      <c r="P73" s="44">
        <v>25.9</v>
      </c>
      <c r="Q73" s="52">
        <v>14.1</v>
      </c>
      <c r="S73" s="9">
        <v>41323</v>
      </c>
      <c r="T73" s="9">
        <v>41327</v>
      </c>
      <c r="U73" s="8">
        <v>4</v>
      </c>
      <c r="V73" s="8">
        <f t="shared" si="7"/>
        <v>2536.7895984767656</v>
      </c>
      <c r="W73" s="8">
        <f t="shared" si="8"/>
        <v>17036.867686210644</v>
      </c>
      <c r="X73" s="8"/>
      <c r="Y73" s="8"/>
      <c r="Z73" s="8"/>
    </row>
    <row r="74" spans="1:29" x14ac:dyDescent="0.2">
      <c r="A74" s="7" t="s">
        <v>4</v>
      </c>
      <c r="B74" s="7" t="s">
        <v>5</v>
      </c>
      <c r="C74" s="7" t="s">
        <v>7</v>
      </c>
      <c r="D74" s="7">
        <v>3</v>
      </c>
      <c r="E74" s="7">
        <v>72</v>
      </c>
      <c r="F74" s="7">
        <v>6</v>
      </c>
      <c r="G74" s="7" t="s">
        <v>34</v>
      </c>
      <c r="H74" s="7" t="s">
        <v>35</v>
      </c>
      <c r="I74" s="7">
        <v>876</v>
      </c>
      <c r="J74" s="7">
        <v>1.0556000000000001</v>
      </c>
      <c r="K74" s="7">
        <v>876</v>
      </c>
      <c r="L74" s="41">
        <v>1.0961000000000001</v>
      </c>
      <c r="M74" s="7">
        <f t="shared" si="6"/>
        <v>4.049999999999998E-2</v>
      </c>
      <c r="N74" s="8">
        <v>1023.5</v>
      </c>
      <c r="P74" s="7">
        <v>14.35</v>
      </c>
      <c r="Q74" s="52">
        <v>11.8</v>
      </c>
      <c r="S74" s="9">
        <v>41323</v>
      </c>
      <c r="T74" s="9">
        <v>41327</v>
      </c>
      <c r="U74" s="8">
        <v>4</v>
      </c>
      <c r="V74" s="8">
        <f t="shared" si="7"/>
        <v>1034.9187476247487</v>
      </c>
      <c r="W74" s="8">
        <f t="shared" si="8"/>
        <v>25553.549324067881</v>
      </c>
      <c r="X74" s="8"/>
      <c r="Y74" s="8"/>
      <c r="Z74" s="8"/>
    </row>
    <row r="75" spans="1:29" x14ac:dyDescent="0.2">
      <c r="A75" s="7" t="s">
        <v>4</v>
      </c>
      <c r="B75" s="7" t="s">
        <v>5</v>
      </c>
      <c r="C75" s="7" t="s">
        <v>9</v>
      </c>
      <c r="D75" s="7">
        <v>3</v>
      </c>
      <c r="E75" s="7">
        <v>73</v>
      </c>
      <c r="F75" s="7">
        <v>1</v>
      </c>
      <c r="G75" s="7" t="s">
        <v>15</v>
      </c>
      <c r="H75" s="7" t="s">
        <v>16</v>
      </c>
      <c r="I75" s="7">
        <v>163</v>
      </c>
      <c r="J75" s="7">
        <v>1.0018</v>
      </c>
      <c r="K75" s="7">
        <v>163</v>
      </c>
      <c r="L75" s="41">
        <v>1.5683</v>
      </c>
      <c r="M75" s="7">
        <f t="shared" si="6"/>
        <v>0.5665</v>
      </c>
      <c r="N75" s="17">
        <v>2.2999999999999998</v>
      </c>
      <c r="O75" s="50"/>
      <c r="P75" s="51">
        <v>30.08</v>
      </c>
      <c r="Q75" s="54">
        <v>15.4</v>
      </c>
      <c r="S75" s="9">
        <v>41323</v>
      </c>
      <c r="T75" s="9">
        <v>41327</v>
      </c>
      <c r="U75" s="8">
        <v>4</v>
      </c>
      <c r="V75" s="8">
        <f t="shared" si="7"/>
        <v>2.325660107021907</v>
      </c>
      <c r="W75" s="8">
        <f t="shared" si="8"/>
        <v>4.1053135163670023</v>
      </c>
      <c r="X75" s="8">
        <f>AVERAGE(W75:W80)</f>
        <v>191.4916584335605</v>
      </c>
      <c r="Y75" s="8">
        <f>_xlfn.STDEV.S(W75:W80)</f>
        <v>287.77832053029402</v>
      </c>
      <c r="Z75" s="8"/>
      <c r="AA75" s="16">
        <f t="shared" ref="AA75:AA80" si="9">W75/25727</f>
        <v>1.5957218161336348E-4</v>
      </c>
      <c r="AB75" s="16">
        <f>AVERAGE(AA75:AA80)</f>
        <v>7.4432175703953241E-3</v>
      </c>
      <c r="AC75" s="16">
        <f>_xlfn.STDEV.S(AA75:AA80)</f>
        <v>1.118584835116003E-2</v>
      </c>
    </row>
    <row r="76" spans="1:29" x14ac:dyDescent="0.2">
      <c r="A76" s="44" t="s">
        <v>4</v>
      </c>
      <c r="B76" s="44" t="s">
        <v>5</v>
      </c>
      <c r="C76" s="44" t="s">
        <v>9</v>
      </c>
      <c r="D76" s="44">
        <v>3</v>
      </c>
      <c r="E76" s="7">
        <v>74</v>
      </c>
      <c r="F76" s="44">
        <v>2</v>
      </c>
      <c r="G76" s="44" t="s">
        <v>15</v>
      </c>
      <c r="H76" s="44" t="s">
        <v>16</v>
      </c>
      <c r="I76" s="44">
        <v>172</v>
      </c>
      <c r="J76" s="44">
        <v>1.0347</v>
      </c>
      <c r="K76" s="44">
        <v>172</v>
      </c>
      <c r="L76" s="45">
        <v>1.5658000000000001</v>
      </c>
      <c r="M76" s="44">
        <f t="shared" si="6"/>
        <v>0.53110000000000013</v>
      </c>
      <c r="N76" s="50">
        <v>0.5</v>
      </c>
      <c r="O76" s="50"/>
      <c r="P76" s="51">
        <v>25.12</v>
      </c>
      <c r="Q76" s="54">
        <v>14.9</v>
      </c>
      <c r="S76" s="9">
        <v>41323</v>
      </c>
      <c r="T76" s="9">
        <v>41327</v>
      </c>
      <c r="U76" s="8">
        <v>4</v>
      </c>
      <c r="V76" s="8">
        <f t="shared" si="7"/>
        <v>0.50557828413519723</v>
      </c>
      <c r="W76" s="8">
        <f t="shared" si="8"/>
        <v>0.95194555476406917</v>
      </c>
      <c r="X76" s="8"/>
      <c r="Y76" s="8"/>
      <c r="Z76" s="8"/>
      <c r="AA76" s="16">
        <f t="shared" si="9"/>
        <v>3.7001809568316133E-5</v>
      </c>
    </row>
    <row r="77" spans="1:29" x14ac:dyDescent="0.2">
      <c r="A77" s="7" t="s">
        <v>4</v>
      </c>
      <c r="B77" s="7" t="s">
        <v>5</v>
      </c>
      <c r="C77" s="7" t="s">
        <v>9</v>
      </c>
      <c r="D77" s="7">
        <v>3</v>
      </c>
      <c r="E77" s="7">
        <v>75</v>
      </c>
      <c r="F77" s="7">
        <v>3</v>
      </c>
      <c r="G77" s="7" t="s">
        <v>15</v>
      </c>
      <c r="H77" s="7" t="s">
        <v>16</v>
      </c>
      <c r="I77" s="7">
        <v>181</v>
      </c>
      <c r="J77" s="7">
        <v>1.0278</v>
      </c>
      <c r="K77" s="7">
        <v>181</v>
      </c>
      <c r="L77" s="41">
        <v>1.3594999999999999</v>
      </c>
      <c r="M77" s="7">
        <f t="shared" si="6"/>
        <v>0.33169999999999988</v>
      </c>
      <c r="N77" s="17">
        <v>5.0999999999999996</v>
      </c>
      <c r="O77" s="50"/>
      <c r="P77" s="51">
        <v>14.65</v>
      </c>
      <c r="Q77" s="54">
        <v>12.5</v>
      </c>
      <c r="S77" s="9">
        <v>41323</v>
      </c>
      <c r="T77" s="9">
        <v>41327</v>
      </c>
      <c r="U77" s="8">
        <v>4</v>
      </c>
      <c r="V77" s="8">
        <f t="shared" si="7"/>
        <v>5.1568984981790118</v>
      </c>
      <c r="W77" s="8">
        <f t="shared" si="8"/>
        <v>15.546875182933414</v>
      </c>
      <c r="X77" s="8"/>
      <c r="Y77" s="8"/>
      <c r="Z77" s="8"/>
      <c r="AA77" s="16">
        <f t="shared" si="9"/>
        <v>6.0430190783742428E-4</v>
      </c>
    </row>
    <row r="78" spans="1:29" x14ac:dyDescent="0.2">
      <c r="A78" s="7" t="s">
        <v>4</v>
      </c>
      <c r="B78" s="7" t="s">
        <v>5</v>
      </c>
      <c r="C78" s="7" t="s">
        <v>9</v>
      </c>
      <c r="D78" s="7">
        <v>3</v>
      </c>
      <c r="E78" s="7">
        <v>76</v>
      </c>
      <c r="F78" s="7">
        <v>4</v>
      </c>
      <c r="G78" s="7" t="s">
        <v>15</v>
      </c>
      <c r="H78" s="7" t="s">
        <v>16</v>
      </c>
      <c r="I78" s="7">
        <v>190</v>
      </c>
      <c r="J78" s="7">
        <v>1.0104</v>
      </c>
      <c r="K78" s="7">
        <v>190</v>
      </c>
      <c r="L78" s="41">
        <v>1.4765999999999999</v>
      </c>
      <c r="M78" s="7">
        <f t="shared" si="6"/>
        <v>0.46619999999999995</v>
      </c>
      <c r="N78" s="17">
        <v>272.10000000000002</v>
      </c>
      <c r="O78" s="50"/>
      <c r="P78" s="51">
        <v>28.79</v>
      </c>
      <c r="Q78" s="54">
        <v>15.1</v>
      </c>
      <c r="S78" s="9">
        <v>41323</v>
      </c>
      <c r="T78" s="9">
        <v>41327</v>
      </c>
      <c r="U78" s="8">
        <v>4</v>
      </c>
      <c r="V78" s="8">
        <f t="shared" si="7"/>
        <v>275.13570222637435</v>
      </c>
      <c r="W78" s="8">
        <f t="shared" si="8"/>
        <v>590.16667144224448</v>
      </c>
      <c r="X78" s="8"/>
      <c r="Y78" s="8"/>
      <c r="Z78" s="8"/>
      <c r="AA78" s="16">
        <f t="shared" si="9"/>
        <v>2.2939583761893905E-2</v>
      </c>
    </row>
    <row r="79" spans="1:29" x14ac:dyDescent="0.2">
      <c r="A79" s="7" t="s">
        <v>4</v>
      </c>
      <c r="B79" s="7" t="s">
        <v>5</v>
      </c>
      <c r="C79" s="7" t="s">
        <v>9</v>
      </c>
      <c r="D79" s="7">
        <v>3</v>
      </c>
      <c r="E79" s="7">
        <v>77</v>
      </c>
      <c r="F79" s="7">
        <v>5</v>
      </c>
      <c r="G79" s="7" t="s">
        <v>15</v>
      </c>
      <c r="H79" s="7" t="s">
        <v>16</v>
      </c>
      <c r="I79" s="7">
        <v>199</v>
      </c>
      <c r="J79" s="7">
        <v>1.0057</v>
      </c>
      <c r="K79" s="7">
        <v>199</v>
      </c>
      <c r="L79" s="41">
        <v>1.3115000000000001</v>
      </c>
      <c r="M79" s="7">
        <f t="shared" si="6"/>
        <v>0.30580000000000007</v>
      </c>
      <c r="N79" s="17">
        <v>161.6</v>
      </c>
      <c r="O79" s="50"/>
      <c r="P79" s="51">
        <v>14.01</v>
      </c>
      <c r="Q79" s="54">
        <v>12.6</v>
      </c>
      <c r="S79" s="9">
        <v>41323</v>
      </c>
      <c r="T79" s="9">
        <v>41327</v>
      </c>
      <c r="U79" s="8">
        <v>4</v>
      </c>
      <c r="V79" s="8">
        <f t="shared" si="7"/>
        <v>163.40290143249575</v>
      </c>
      <c r="W79" s="8">
        <f t="shared" si="8"/>
        <v>534.34565543654583</v>
      </c>
      <c r="X79" s="8"/>
      <c r="Y79" s="8"/>
      <c r="Z79" s="8"/>
      <c r="AA79" s="16">
        <f t="shared" si="9"/>
        <v>2.0769839290882958E-2</v>
      </c>
    </row>
    <row r="80" spans="1:29" x14ac:dyDescent="0.2">
      <c r="A80" s="7" t="s">
        <v>4</v>
      </c>
      <c r="B80" s="7" t="s">
        <v>5</v>
      </c>
      <c r="C80" s="7" t="s">
        <v>9</v>
      </c>
      <c r="D80" s="7">
        <v>3</v>
      </c>
      <c r="E80" s="7">
        <v>78</v>
      </c>
      <c r="F80" s="7">
        <v>6</v>
      </c>
      <c r="G80" s="7" t="s">
        <v>15</v>
      </c>
      <c r="H80" s="7" t="s">
        <v>16</v>
      </c>
      <c r="I80" s="7">
        <v>208</v>
      </c>
      <c r="J80" s="7">
        <v>1.0101</v>
      </c>
      <c r="K80" s="7">
        <v>208</v>
      </c>
      <c r="L80" s="41">
        <v>1.353</v>
      </c>
      <c r="M80" s="7">
        <f t="shared" si="6"/>
        <v>0.34289999999999998</v>
      </c>
      <c r="N80" s="17">
        <v>1.3</v>
      </c>
      <c r="O80" s="50"/>
      <c r="P80" s="51">
        <v>15.66</v>
      </c>
      <c r="Q80" s="54">
        <v>12.4</v>
      </c>
      <c r="S80" s="9">
        <v>41323</v>
      </c>
      <c r="T80" s="9">
        <v>41327</v>
      </c>
      <c r="U80" s="8">
        <v>4</v>
      </c>
      <c r="V80" s="8">
        <f t="shared" si="7"/>
        <v>1.3145035387515129</v>
      </c>
      <c r="W80" s="8">
        <f t="shared" si="8"/>
        <v>3.8334894685083496</v>
      </c>
      <c r="X80" s="8"/>
      <c r="Y80" s="8"/>
      <c r="Z80" s="8"/>
      <c r="AA80" s="16">
        <f t="shared" si="9"/>
        <v>1.4900647057598435E-4</v>
      </c>
    </row>
    <row r="81" spans="1:29" x14ac:dyDescent="0.2">
      <c r="A81" s="7" t="s">
        <v>4</v>
      </c>
      <c r="B81" s="7" t="s">
        <v>5</v>
      </c>
      <c r="C81" s="7" t="s">
        <v>8</v>
      </c>
      <c r="D81" s="7">
        <v>3</v>
      </c>
      <c r="E81" s="7">
        <v>79</v>
      </c>
      <c r="F81" s="7">
        <v>1</v>
      </c>
      <c r="G81" s="7" t="s">
        <v>15</v>
      </c>
      <c r="H81" s="7" t="s">
        <v>16</v>
      </c>
      <c r="I81" s="7">
        <v>109</v>
      </c>
      <c r="J81" s="7">
        <v>1.036</v>
      </c>
      <c r="K81" s="7">
        <v>109</v>
      </c>
      <c r="L81" s="41">
        <v>1.5124</v>
      </c>
      <c r="M81" s="7">
        <f t="shared" si="6"/>
        <v>0.47639999999999993</v>
      </c>
      <c r="N81" s="17">
        <v>10.3</v>
      </c>
      <c r="O81" s="17"/>
      <c r="P81" s="47">
        <v>24.31</v>
      </c>
      <c r="Q81" s="54">
        <v>14.2</v>
      </c>
      <c r="S81" s="9">
        <v>41323</v>
      </c>
      <c r="T81" s="9">
        <v>41327</v>
      </c>
      <c r="U81" s="8">
        <v>4</v>
      </c>
      <c r="V81" s="8">
        <f t="shared" si="7"/>
        <v>10.414912653185064</v>
      </c>
      <c r="W81" s="8">
        <f t="shared" si="8"/>
        <v>21.861697424821717</v>
      </c>
      <c r="X81" s="8">
        <f>AVERAGE(W81:W86)</f>
        <v>44.647741995353783</v>
      </c>
      <c r="Y81" s="8">
        <f>_xlfn.STDEV.S(W81:W86)</f>
        <v>92.196571871337611</v>
      </c>
      <c r="Z81" s="8"/>
      <c r="AA81" s="16">
        <f t="shared" ref="AA81:AA86" si="10">W81/41719</f>
        <v>5.2402256585300981E-4</v>
      </c>
      <c r="AB81" s="16">
        <f>AVERAGE(AA81:AA86)</f>
        <v>1.070201634635389E-3</v>
      </c>
      <c r="AC81" s="16">
        <f>_xlfn.STDEV.S(AA81:AA86)</f>
        <v>2.2099420377127352E-3</v>
      </c>
    </row>
    <row r="82" spans="1:29" x14ac:dyDescent="0.2">
      <c r="A82" s="44" t="s">
        <v>4</v>
      </c>
      <c r="B82" s="44" t="s">
        <v>5</v>
      </c>
      <c r="C82" s="44" t="s">
        <v>8</v>
      </c>
      <c r="D82" s="44">
        <v>3</v>
      </c>
      <c r="E82" s="7">
        <v>80</v>
      </c>
      <c r="F82" s="44">
        <v>2</v>
      </c>
      <c r="G82" s="44" t="s">
        <v>15</v>
      </c>
      <c r="H82" s="44" t="s">
        <v>16</v>
      </c>
      <c r="I82" s="44">
        <v>118</v>
      </c>
      <c r="J82" s="44">
        <v>1.0141</v>
      </c>
      <c r="K82" s="44">
        <v>118</v>
      </c>
      <c r="L82" s="45">
        <v>1.4431</v>
      </c>
      <c r="M82" s="44">
        <f t="shared" si="6"/>
        <v>0.42900000000000005</v>
      </c>
      <c r="N82" s="50">
        <v>0.5</v>
      </c>
      <c r="O82" s="50"/>
      <c r="P82" s="51">
        <v>29.56</v>
      </c>
      <c r="Q82" s="54">
        <v>15.1</v>
      </c>
      <c r="S82" s="9">
        <v>41323</v>
      </c>
      <c r="T82" s="9">
        <v>41327</v>
      </c>
      <c r="U82" s="8">
        <v>4</v>
      </c>
      <c r="V82" s="8">
        <f t="shared" si="7"/>
        <v>0.50557828413519723</v>
      </c>
      <c r="W82" s="8">
        <f t="shared" si="8"/>
        <v>1.1785041588233034</v>
      </c>
      <c r="X82" s="8"/>
      <c r="Y82" s="8"/>
      <c r="Z82" s="8"/>
      <c r="AA82" s="16">
        <f t="shared" si="10"/>
        <v>2.8248619545609996E-5</v>
      </c>
    </row>
    <row r="83" spans="1:29" x14ac:dyDescent="0.2">
      <c r="A83" s="7" t="s">
        <v>4</v>
      </c>
      <c r="B83" s="7" t="s">
        <v>5</v>
      </c>
      <c r="C83" s="7" t="s">
        <v>8</v>
      </c>
      <c r="D83" s="7">
        <v>3</v>
      </c>
      <c r="E83" s="7">
        <v>81</v>
      </c>
      <c r="F83" s="7">
        <v>3</v>
      </c>
      <c r="G83" s="7" t="s">
        <v>15</v>
      </c>
      <c r="H83" s="7" t="s">
        <v>16</v>
      </c>
      <c r="I83" s="7">
        <v>127</v>
      </c>
      <c r="J83" s="7">
        <v>1.0031000000000001</v>
      </c>
      <c r="K83" s="7">
        <v>127</v>
      </c>
      <c r="L83" s="41">
        <v>1.3925000000000001</v>
      </c>
      <c r="M83" s="7">
        <f t="shared" si="6"/>
        <v>0.38939999999999997</v>
      </c>
      <c r="N83" s="17">
        <v>2.2000000000000002</v>
      </c>
      <c r="O83" s="17"/>
      <c r="P83" s="47">
        <v>21.36</v>
      </c>
      <c r="Q83" s="54">
        <v>13.7</v>
      </c>
      <c r="S83" s="9">
        <v>41323</v>
      </c>
      <c r="T83" s="9">
        <v>41327</v>
      </c>
      <c r="U83" s="8">
        <v>4</v>
      </c>
      <c r="V83" s="8">
        <f t="shared" si="7"/>
        <v>2.2245444501948679</v>
      </c>
      <c r="W83" s="8">
        <f t="shared" si="8"/>
        <v>5.7127489732790657</v>
      </c>
      <c r="X83" s="8"/>
      <c r="Y83" s="8"/>
      <c r="Z83" s="8"/>
      <c r="AA83" s="16">
        <f t="shared" si="10"/>
        <v>1.3693398627194001E-4</v>
      </c>
    </row>
    <row r="84" spans="1:29" x14ac:dyDescent="0.2">
      <c r="A84" s="7" t="s">
        <v>4</v>
      </c>
      <c r="B84" s="7" t="s">
        <v>5</v>
      </c>
      <c r="C84" s="7" t="s">
        <v>8</v>
      </c>
      <c r="D84" s="7">
        <v>3</v>
      </c>
      <c r="E84" s="7">
        <v>82</v>
      </c>
      <c r="F84" s="7">
        <v>4</v>
      </c>
      <c r="G84" s="7" t="s">
        <v>15</v>
      </c>
      <c r="H84" s="7" t="s">
        <v>16</v>
      </c>
      <c r="I84" s="7">
        <v>136</v>
      </c>
      <c r="J84" s="7">
        <v>1.0033000000000001</v>
      </c>
      <c r="K84" s="7">
        <v>136</v>
      </c>
      <c r="L84" s="41">
        <v>1.4890000000000001</v>
      </c>
      <c r="M84" s="7">
        <f t="shared" si="6"/>
        <v>0.48570000000000002</v>
      </c>
      <c r="N84" s="17">
        <v>2</v>
      </c>
      <c r="O84" s="17"/>
      <c r="P84" s="47">
        <v>23.08</v>
      </c>
      <c r="Q84" s="54">
        <v>13.9</v>
      </c>
      <c r="S84" s="9">
        <v>41323</v>
      </c>
      <c r="T84" s="9">
        <v>41327</v>
      </c>
      <c r="U84" s="8">
        <v>4</v>
      </c>
      <c r="V84" s="8">
        <f t="shared" si="7"/>
        <v>2.0223131365407889</v>
      </c>
      <c r="W84" s="8">
        <f t="shared" si="8"/>
        <v>4.1637083313584284</v>
      </c>
      <c r="X84" s="8"/>
      <c r="Y84" s="8"/>
      <c r="Z84" s="8"/>
      <c r="AA84" s="16">
        <f t="shared" si="10"/>
        <v>9.9803646572507211E-5</v>
      </c>
    </row>
    <row r="85" spans="1:29" x14ac:dyDescent="0.2">
      <c r="A85" s="7" t="s">
        <v>4</v>
      </c>
      <c r="B85" s="7" t="s">
        <v>5</v>
      </c>
      <c r="C85" s="7" t="s">
        <v>8</v>
      </c>
      <c r="D85" s="7">
        <v>3</v>
      </c>
      <c r="E85" s="7">
        <v>83</v>
      </c>
      <c r="F85" s="7">
        <v>5</v>
      </c>
      <c r="G85" s="7" t="s">
        <v>15</v>
      </c>
      <c r="H85" s="7" t="s">
        <v>16</v>
      </c>
      <c r="I85" s="7">
        <v>145</v>
      </c>
      <c r="J85" s="7">
        <v>1.0016</v>
      </c>
      <c r="K85" s="7">
        <v>145</v>
      </c>
      <c r="L85" s="41">
        <v>1.4791000000000001</v>
      </c>
      <c r="M85" s="7">
        <f t="shared" si="6"/>
        <v>0.47750000000000004</v>
      </c>
      <c r="N85" s="17">
        <v>1.3</v>
      </c>
      <c r="O85" s="17"/>
      <c r="P85" s="51">
        <v>23.51</v>
      </c>
      <c r="Q85" s="54">
        <v>14.7</v>
      </c>
      <c r="S85" s="9">
        <v>41323</v>
      </c>
      <c r="T85" s="9">
        <v>41327</v>
      </c>
      <c r="U85" s="8">
        <v>4</v>
      </c>
      <c r="V85" s="8">
        <f t="shared" si="7"/>
        <v>1.3145035387515129</v>
      </c>
      <c r="W85" s="8">
        <f t="shared" si="8"/>
        <v>2.7528869921497652</v>
      </c>
      <c r="X85" s="8"/>
      <c r="Y85" s="8"/>
      <c r="Z85" s="8"/>
      <c r="AA85" s="16">
        <f t="shared" si="10"/>
        <v>6.5986408882038526E-5</v>
      </c>
    </row>
    <row r="86" spans="1:29" x14ac:dyDescent="0.2">
      <c r="A86" s="7" t="s">
        <v>4</v>
      </c>
      <c r="B86" s="7" t="s">
        <v>5</v>
      </c>
      <c r="C86" s="7" t="s">
        <v>8</v>
      </c>
      <c r="D86" s="7">
        <v>3</v>
      </c>
      <c r="E86" s="7">
        <v>84</v>
      </c>
      <c r="F86" s="7">
        <v>6</v>
      </c>
      <c r="G86" s="7" t="s">
        <v>15</v>
      </c>
      <c r="H86" s="7" t="s">
        <v>16</v>
      </c>
      <c r="I86" s="7">
        <v>154</v>
      </c>
      <c r="J86" s="7">
        <v>1.0049999999999999</v>
      </c>
      <c r="K86" s="7">
        <v>154</v>
      </c>
      <c r="L86" s="41">
        <v>1.3293999999999999</v>
      </c>
      <c r="M86" s="7">
        <f t="shared" si="6"/>
        <v>0.32440000000000002</v>
      </c>
      <c r="N86" s="17">
        <v>74.5</v>
      </c>
      <c r="O86" s="17"/>
      <c r="P86" s="47">
        <v>16.18</v>
      </c>
      <c r="Q86" s="54">
        <v>12.5</v>
      </c>
      <c r="S86" s="9">
        <v>41323</v>
      </c>
      <c r="T86" s="9">
        <v>41327</v>
      </c>
      <c r="U86" s="8">
        <v>4</v>
      </c>
      <c r="V86" s="8">
        <f t="shared" si="7"/>
        <v>75.331164336144383</v>
      </c>
      <c r="W86" s="8">
        <f t="shared" si="8"/>
        <v>232.21690609169045</v>
      </c>
      <c r="X86" s="8"/>
      <c r="Y86" s="8"/>
      <c r="Z86" s="8"/>
      <c r="AA86" s="16">
        <f t="shared" si="10"/>
        <v>5.5662145806872274E-3</v>
      </c>
    </row>
    <row r="87" spans="1:29" x14ac:dyDescent="0.2">
      <c r="A87" s="7" t="s">
        <v>4</v>
      </c>
      <c r="B87" s="7" t="s">
        <v>5</v>
      </c>
      <c r="C87" s="7" t="s">
        <v>6</v>
      </c>
      <c r="D87" s="7">
        <v>3</v>
      </c>
      <c r="E87" s="7">
        <v>85</v>
      </c>
      <c r="F87" s="7">
        <v>1</v>
      </c>
      <c r="G87" s="7" t="s">
        <v>15</v>
      </c>
      <c r="H87" s="7" t="s">
        <v>16</v>
      </c>
      <c r="I87" s="7">
        <v>1</v>
      </c>
      <c r="J87" s="7">
        <v>1.0031000000000001</v>
      </c>
      <c r="K87" s="7">
        <v>1</v>
      </c>
      <c r="L87" s="41">
        <v>1.4238</v>
      </c>
      <c r="M87" s="7">
        <f t="shared" si="6"/>
        <v>0.42069999999999985</v>
      </c>
      <c r="N87" s="17">
        <v>0</v>
      </c>
      <c r="O87" s="17">
        <v>0</v>
      </c>
      <c r="P87" s="47">
        <v>23.87</v>
      </c>
      <c r="Q87" s="54">
        <v>14.3</v>
      </c>
      <c r="R87" s="8"/>
      <c r="S87" s="9">
        <v>41323</v>
      </c>
      <c r="T87" s="9">
        <v>41327</v>
      </c>
      <c r="U87" s="8">
        <v>4</v>
      </c>
      <c r="V87" s="8">
        <f t="shared" si="7"/>
        <v>0</v>
      </c>
      <c r="W87" s="8">
        <f t="shared" si="8"/>
        <v>0</v>
      </c>
      <c r="X87" s="8">
        <f>AVERAGE(W87:W92)</f>
        <v>1.8909182110444418</v>
      </c>
      <c r="Y87" s="8">
        <f>_xlfn.STDEV.S(W87:W92)</f>
        <v>3.1854921301952515</v>
      </c>
      <c r="Z87" s="8"/>
    </row>
    <row r="88" spans="1:29" x14ac:dyDescent="0.2">
      <c r="A88" s="7" t="s">
        <v>4</v>
      </c>
      <c r="B88" s="7" t="s">
        <v>5</v>
      </c>
      <c r="C88" s="7" t="s">
        <v>6</v>
      </c>
      <c r="D88" s="7">
        <v>3</v>
      </c>
      <c r="E88" s="7">
        <v>86</v>
      </c>
      <c r="F88" s="7">
        <v>2</v>
      </c>
      <c r="G88" s="7" t="s">
        <v>15</v>
      </c>
      <c r="H88" s="7" t="s">
        <v>16</v>
      </c>
      <c r="I88" s="7">
        <v>10</v>
      </c>
      <c r="J88" s="7">
        <v>0.99950000000000006</v>
      </c>
      <c r="K88" s="7">
        <v>10</v>
      </c>
      <c r="L88" s="41">
        <v>1.4105000000000001</v>
      </c>
      <c r="M88" s="7">
        <f t="shared" si="6"/>
        <v>0.41100000000000003</v>
      </c>
      <c r="N88" s="17">
        <v>0.3</v>
      </c>
      <c r="O88" s="17">
        <v>0</v>
      </c>
      <c r="P88" s="47">
        <v>22.62</v>
      </c>
      <c r="Q88" s="54">
        <v>13.9</v>
      </c>
      <c r="S88" s="9">
        <v>41323</v>
      </c>
      <c r="T88" s="9">
        <v>41327</v>
      </c>
      <c r="U88" s="8">
        <v>4</v>
      </c>
      <c r="V88" s="8">
        <f t="shared" si="7"/>
        <v>0.30334697048111831</v>
      </c>
      <c r="W88" s="8">
        <f t="shared" si="8"/>
        <v>0.73807048778860895</v>
      </c>
      <c r="X88" s="8"/>
      <c r="Y88" s="8"/>
      <c r="Z88" s="8"/>
    </row>
    <row r="89" spans="1:29" x14ac:dyDescent="0.2">
      <c r="A89" s="7" t="s">
        <v>4</v>
      </c>
      <c r="B89" s="7" t="s">
        <v>5</v>
      </c>
      <c r="C89" s="7" t="s">
        <v>6</v>
      </c>
      <c r="D89" s="7">
        <v>3</v>
      </c>
      <c r="E89" s="7">
        <v>87</v>
      </c>
      <c r="F89" s="7">
        <v>3</v>
      </c>
      <c r="G89" s="7" t="s">
        <v>15</v>
      </c>
      <c r="H89" s="7" t="s">
        <v>16</v>
      </c>
      <c r="I89" s="7">
        <v>19</v>
      </c>
      <c r="J89" s="7">
        <v>1.0027999999999999</v>
      </c>
      <c r="K89" s="7">
        <v>19</v>
      </c>
      <c r="L89" s="41">
        <v>1.4592000000000001</v>
      </c>
      <c r="M89" s="7">
        <f t="shared" si="6"/>
        <v>0.45640000000000014</v>
      </c>
      <c r="N89" s="17">
        <v>3.7</v>
      </c>
      <c r="O89" s="17">
        <v>0</v>
      </c>
      <c r="P89" s="47">
        <v>30.53</v>
      </c>
      <c r="Q89" s="54">
        <v>15</v>
      </c>
      <c r="S89" s="9">
        <v>41323</v>
      </c>
      <c r="T89" s="9">
        <v>41327</v>
      </c>
      <c r="U89" s="8">
        <v>4</v>
      </c>
      <c r="V89" s="8">
        <f t="shared" si="7"/>
        <v>3.7412793026004598</v>
      </c>
      <c r="W89" s="8">
        <f t="shared" si="8"/>
        <v>8.1973691993875075</v>
      </c>
      <c r="X89" s="8"/>
      <c r="Y89" s="8"/>
      <c r="Z89" s="8"/>
    </row>
    <row r="90" spans="1:29" x14ac:dyDescent="0.2">
      <c r="A90" s="7" t="s">
        <v>4</v>
      </c>
      <c r="B90" s="7" t="s">
        <v>5</v>
      </c>
      <c r="C90" s="7" t="s">
        <v>6</v>
      </c>
      <c r="D90" s="7">
        <v>3</v>
      </c>
      <c r="E90" s="7">
        <v>88</v>
      </c>
      <c r="F90" s="7">
        <v>4</v>
      </c>
      <c r="G90" s="7" t="s">
        <v>15</v>
      </c>
      <c r="H90" s="7" t="s">
        <v>16</v>
      </c>
      <c r="I90" s="7">
        <v>28</v>
      </c>
      <c r="J90" s="7">
        <v>1.0085999999999999</v>
      </c>
      <c r="K90" s="7">
        <v>28</v>
      </c>
      <c r="L90" s="41">
        <v>1.3968</v>
      </c>
      <c r="M90" s="7">
        <f t="shared" si="6"/>
        <v>0.3882000000000001</v>
      </c>
      <c r="N90" s="17">
        <v>0.8</v>
      </c>
      <c r="O90" s="17">
        <v>0</v>
      </c>
      <c r="P90" s="47">
        <v>20.81</v>
      </c>
      <c r="Q90" s="54">
        <v>13.7</v>
      </c>
      <c r="S90" s="9">
        <v>41323</v>
      </c>
      <c r="T90" s="9">
        <v>41327</v>
      </c>
      <c r="U90" s="8">
        <v>4</v>
      </c>
      <c r="V90" s="8">
        <f t="shared" si="7"/>
        <v>0.80892525461631559</v>
      </c>
      <c r="W90" s="8">
        <f t="shared" si="8"/>
        <v>2.0837847877803077</v>
      </c>
      <c r="X90" s="8"/>
      <c r="Y90" s="8"/>
      <c r="Z90" s="8"/>
    </row>
    <row r="91" spans="1:29" x14ac:dyDescent="0.2">
      <c r="A91" s="7" t="s">
        <v>4</v>
      </c>
      <c r="B91" s="7" t="s">
        <v>5</v>
      </c>
      <c r="C91" s="7" t="s">
        <v>6</v>
      </c>
      <c r="D91" s="7">
        <v>3</v>
      </c>
      <c r="E91" s="7">
        <v>89</v>
      </c>
      <c r="F91" s="7">
        <v>5</v>
      </c>
      <c r="G91" s="7" t="s">
        <v>15</v>
      </c>
      <c r="H91" s="7" t="s">
        <v>16</v>
      </c>
      <c r="I91" s="7">
        <v>37</v>
      </c>
      <c r="J91" s="7">
        <v>1.0027999999999999</v>
      </c>
      <c r="K91" s="7">
        <v>37</v>
      </c>
      <c r="L91" s="41">
        <v>1.3364</v>
      </c>
      <c r="M91" s="7">
        <f t="shared" ref="M91:M154" si="11">L91-J91</f>
        <v>0.33360000000000012</v>
      </c>
      <c r="N91" s="17">
        <v>0</v>
      </c>
      <c r="O91" s="17">
        <v>0</v>
      </c>
      <c r="P91" s="47">
        <v>13.89</v>
      </c>
      <c r="Q91" s="54">
        <v>12</v>
      </c>
      <c r="S91" s="9">
        <v>41323</v>
      </c>
      <c r="T91" s="9">
        <v>41327</v>
      </c>
      <c r="U91" s="8">
        <v>4</v>
      </c>
      <c r="V91" s="8">
        <f t="shared" ref="V91:V154" si="12">N91*EXP((LN(2)/$R$3)*U91)</f>
        <v>0</v>
      </c>
      <c r="W91" s="8">
        <f t="shared" ref="W91:W154" si="13">V91/M91</f>
        <v>0</v>
      </c>
      <c r="X91" s="8"/>
      <c r="Y91" s="8"/>
      <c r="Z91" s="8"/>
    </row>
    <row r="92" spans="1:29" x14ac:dyDescent="0.2">
      <c r="A92" s="7" t="s">
        <v>4</v>
      </c>
      <c r="B92" s="7" t="s">
        <v>5</v>
      </c>
      <c r="C92" s="7" t="s">
        <v>6</v>
      </c>
      <c r="D92" s="7">
        <v>3</v>
      </c>
      <c r="E92" s="7">
        <v>90</v>
      </c>
      <c r="F92" s="7">
        <v>6</v>
      </c>
      <c r="G92" s="7" t="s">
        <v>15</v>
      </c>
      <c r="H92" s="7" t="s">
        <v>16</v>
      </c>
      <c r="I92" s="7">
        <v>46</v>
      </c>
      <c r="J92" s="7">
        <v>1.018</v>
      </c>
      <c r="K92" s="7">
        <v>46</v>
      </c>
      <c r="L92" s="41">
        <v>1.3279000000000001</v>
      </c>
      <c r="M92" s="7">
        <f t="shared" si="11"/>
        <v>0.30990000000000006</v>
      </c>
      <c r="N92" s="17">
        <v>0.1</v>
      </c>
      <c r="O92" s="17">
        <v>0</v>
      </c>
      <c r="P92" s="47">
        <v>14.68</v>
      </c>
      <c r="Q92" s="54">
        <v>12.3</v>
      </c>
      <c r="S92" s="9">
        <v>41323</v>
      </c>
      <c r="T92" s="9">
        <v>41327</v>
      </c>
      <c r="U92" s="8">
        <v>4</v>
      </c>
      <c r="V92" s="8">
        <f t="shared" si="12"/>
        <v>0.10111565682703945</v>
      </c>
      <c r="W92" s="8">
        <f t="shared" si="13"/>
        <v>0.32628479131022725</v>
      </c>
      <c r="X92" s="8"/>
      <c r="Y92" s="8"/>
      <c r="Z92" s="8"/>
    </row>
    <row r="93" spans="1:29" x14ac:dyDescent="0.2">
      <c r="A93" s="7" t="s">
        <v>4</v>
      </c>
      <c r="B93" s="7" t="s">
        <v>5</v>
      </c>
      <c r="C93" s="7" t="s">
        <v>7</v>
      </c>
      <c r="D93" s="7">
        <v>3</v>
      </c>
      <c r="E93" s="7">
        <v>91</v>
      </c>
      <c r="F93" s="7">
        <v>1</v>
      </c>
      <c r="G93" s="7" t="s">
        <v>15</v>
      </c>
      <c r="H93" s="7" t="s">
        <v>16</v>
      </c>
      <c r="I93" s="7">
        <v>55</v>
      </c>
      <c r="J93" s="7">
        <v>1.0021</v>
      </c>
      <c r="K93" s="7">
        <v>55</v>
      </c>
      <c r="L93" s="41">
        <v>1.2572000000000001</v>
      </c>
      <c r="M93" s="7">
        <f t="shared" si="11"/>
        <v>0.2551000000000001</v>
      </c>
      <c r="N93" s="17">
        <v>4.7</v>
      </c>
      <c r="O93" s="17"/>
      <c r="P93" s="47">
        <v>16.899999999999999</v>
      </c>
      <c r="Q93" s="54">
        <v>12.5</v>
      </c>
      <c r="S93" s="9">
        <v>41323</v>
      </c>
      <c r="T93" s="9">
        <v>41327</v>
      </c>
      <c r="U93" s="8">
        <v>4</v>
      </c>
      <c r="V93" s="8">
        <f t="shared" si="12"/>
        <v>4.7524358708708538</v>
      </c>
      <c r="W93" s="8">
        <f t="shared" si="13"/>
        <v>18.629697651394949</v>
      </c>
      <c r="X93" s="8">
        <f>AVERAGE(W93:W98)</f>
        <v>44.793183986775681</v>
      </c>
      <c r="Y93" s="8">
        <f>_xlfn.STDEV.S(W93:W98)</f>
        <v>45.742937288976513</v>
      </c>
      <c r="Z93" s="8"/>
      <c r="AA93" s="16">
        <f t="shared" ref="AA93:AA98" si="14">W93/22846</f>
        <v>8.1544680256477934E-4</v>
      </c>
      <c r="AB93" s="16">
        <f>AVERAGE(AA93:AA98)</f>
        <v>1.9606576200111915E-3</v>
      </c>
      <c r="AC93" s="16">
        <f>_xlfn.STDEV.S(AA93:AA98)</f>
        <v>2.0022295933194651E-3</v>
      </c>
    </row>
    <row r="94" spans="1:29" x14ac:dyDescent="0.2">
      <c r="A94" s="7" t="s">
        <v>4</v>
      </c>
      <c r="B94" s="7" t="s">
        <v>5</v>
      </c>
      <c r="C94" s="7" t="s">
        <v>7</v>
      </c>
      <c r="D94" s="7">
        <v>3</v>
      </c>
      <c r="E94" s="7">
        <v>92</v>
      </c>
      <c r="F94" s="7">
        <v>2</v>
      </c>
      <c r="G94" s="7" t="s">
        <v>15</v>
      </c>
      <c r="H94" s="7" t="s">
        <v>16</v>
      </c>
      <c r="I94" s="7">
        <v>64</v>
      </c>
      <c r="J94" s="7">
        <v>1.0098</v>
      </c>
      <c r="K94" s="7">
        <v>64</v>
      </c>
      <c r="L94" s="41">
        <v>1.4752000000000001</v>
      </c>
      <c r="M94" s="7">
        <f t="shared" si="11"/>
        <v>0.46540000000000004</v>
      </c>
      <c r="N94" s="17">
        <v>2.9</v>
      </c>
      <c r="O94" s="17"/>
      <c r="P94" s="47">
        <v>28.35</v>
      </c>
      <c r="Q94" s="54">
        <v>14.5</v>
      </c>
      <c r="S94" s="9">
        <v>41323</v>
      </c>
      <c r="T94" s="9">
        <v>41327</v>
      </c>
      <c r="U94" s="8">
        <v>4</v>
      </c>
      <c r="V94" s="8">
        <f t="shared" si="12"/>
        <v>2.9323540479841439</v>
      </c>
      <c r="W94" s="8">
        <f t="shared" si="13"/>
        <v>6.3007177653290585</v>
      </c>
      <c r="X94" s="8"/>
      <c r="Y94" s="8"/>
      <c r="Z94" s="8"/>
      <c r="AA94" s="16">
        <f t="shared" si="14"/>
        <v>2.7579085027265425E-4</v>
      </c>
    </row>
    <row r="95" spans="1:29" x14ac:dyDescent="0.2">
      <c r="A95" s="7" t="s">
        <v>4</v>
      </c>
      <c r="B95" s="7" t="s">
        <v>5</v>
      </c>
      <c r="C95" s="7" t="s">
        <v>7</v>
      </c>
      <c r="D95" s="7">
        <v>3</v>
      </c>
      <c r="E95" s="7">
        <v>93</v>
      </c>
      <c r="F95" s="7">
        <v>3</v>
      </c>
      <c r="G95" s="7" t="s">
        <v>15</v>
      </c>
      <c r="H95" s="7" t="s">
        <v>16</v>
      </c>
      <c r="I95" s="7">
        <v>73</v>
      </c>
      <c r="J95" s="7">
        <v>1.0019</v>
      </c>
      <c r="K95" s="7">
        <v>73</v>
      </c>
      <c r="L95" s="41">
        <v>1.4258999999999999</v>
      </c>
      <c r="M95" s="7">
        <f t="shared" si="11"/>
        <v>0.42399999999999993</v>
      </c>
      <c r="N95" s="17">
        <v>41</v>
      </c>
      <c r="O95" s="17"/>
      <c r="P95" s="47">
        <v>27.09</v>
      </c>
      <c r="Q95" s="54">
        <v>14.3</v>
      </c>
      <c r="S95" s="9">
        <v>41323</v>
      </c>
      <c r="T95" s="9">
        <v>41327</v>
      </c>
      <c r="U95" s="8">
        <v>4</v>
      </c>
      <c r="V95" s="8">
        <f t="shared" si="12"/>
        <v>41.457419299086176</v>
      </c>
      <c r="W95" s="8">
        <f t="shared" si="13"/>
        <v>97.776932309165531</v>
      </c>
      <c r="X95" s="8"/>
      <c r="Y95" s="8"/>
      <c r="Z95" s="8"/>
      <c r="AA95" s="16">
        <f t="shared" si="14"/>
        <v>4.279827204288082E-3</v>
      </c>
    </row>
    <row r="96" spans="1:29" x14ac:dyDescent="0.2">
      <c r="A96" s="7" t="s">
        <v>4</v>
      </c>
      <c r="B96" s="7" t="s">
        <v>5</v>
      </c>
      <c r="C96" s="7" t="s">
        <v>7</v>
      </c>
      <c r="D96" s="7">
        <v>3</v>
      </c>
      <c r="E96" s="7">
        <v>94</v>
      </c>
      <c r="F96" s="7">
        <v>4</v>
      </c>
      <c r="G96" s="7" t="s">
        <v>15</v>
      </c>
      <c r="H96" s="7" t="s">
        <v>16</v>
      </c>
      <c r="I96" s="7">
        <v>82</v>
      </c>
      <c r="J96" s="7">
        <v>1.0021</v>
      </c>
      <c r="K96" s="7">
        <v>82</v>
      </c>
      <c r="L96" s="41">
        <v>1.4217</v>
      </c>
      <c r="M96" s="7">
        <f t="shared" si="11"/>
        <v>0.41959999999999997</v>
      </c>
      <c r="N96" s="17">
        <v>2.9</v>
      </c>
      <c r="O96" s="17"/>
      <c r="P96" s="47">
        <v>20.81</v>
      </c>
      <c r="Q96" s="54">
        <v>13.8</v>
      </c>
      <c r="S96" s="9">
        <v>41323</v>
      </c>
      <c r="T96" s="9">
        <v>41327</v>
      </c>
      <c r="U96" s="8">
        <v>4</v>
      </c>
      <c r="V96" s="8">
        <f t="shared" si="12"/>
        <v>2.9323540479841439</v>
      </c>
      <c r="W96" s="8">
        <f t="shared" si="13"/>
        <v>6.9884510199812775</v>
      </c>
      <c r="X96" s="8"/>
      <c r="Y96" s="8"/>
      <c r="Z96" s="8"/>
      <c r="AA96" s="16">
        <f t="shared" si="14"/>
        <v>3.05893855378678E-4</v>
      </c>
    </row>
    <row r="97" spans="1:27" x14ac:dyDescent="0.2">
      <c r="A97" s="7" t="s">
        <v>4</v>
      </c>
      <c r="B97" s="7" t="s">
        <v>5</v>
      </c>
      <c r="C97" s="7" t="s">
        <v>7</v>
      </c>
      <c r="D97" s="7">
        <v>3</v>
      </c>
      <c r="E97" s="7">
        <v>95</v>
      </c>
      <c r="F97" s="7">
        <v>5</v>
      </c>
      <c r="G97" s="7" t="s">
        <v>15</v>
      </c>
      <c r="H97" s="7" t="s">
        <v>16</v>
      </c>
      <c r="I97" s="7">
        <v>91</v>
      </c>
      <c r="J97" s="7">
        <v>1.0183</v>
      </c>
      <c r="K97" s="7">
        <v>91</v>
      </c>
      <c r="L97" s="41">
        <v>1.5315000000000001</v>
      </c>
      <c r="M97" s="7">
        <f t="shared" si="11"/>
        <v>0.5132000000000001</v>
      </c>
      <c r="N97" s="17">
        <v>54.4</v>
      </c>
      <c r="O97" s="17"/>
      <c r="P97" s="47">
        <v>25.9</v>
      </c>
      <c r="Q97" s="54">
        <v>14.1</v>
      </c>
      <c r="S97" s="9">
        <v>41323</v>
      </c>
      <c r="T97" s="9">
        <v>41327</v>
      </c>
      <c r="U97" s="8">
        <v>4</v>
      </c>
      <c r="V97" s="8">
        <f t="shared" si="12"/>
        <v>55.006917313909454</v>
      </c>
      <c r="W97" s="8">
        <f t="shared" si="13"/>
        <v>107.18417247449229</v>
      </c>
      <c r="X97" s="8"/>
      <c r="Y97" s="8"/>
      <c r="Z97" s="8"/>
      <c r="AA97" s="16">
        <f t="shared" si="14"/>
        <v>4.6915946981743971E-3</v>
      </c>
    </row>
    <row r="98" spans="1:27" x14ac:dyDescent="0.2">
      <c r="A98" s="7" t="s">
        <v>4</v>
      </c>
      <c r="B98" s="7" t="s">
        <v>5</v>
      </c>
      <c r="C98" s="7" t="s">
        <v>7</v>
      </c>
      <c r="D98" s="7">
        <v>3</v>
      </c>
      <c r="E98" s="7">
        <v>96</v>
      </c>
      <c r="F98" s="7">
        <v>6</v>
      </c>
      <c r="G98" s="7" t="s">
        <v>15</v>
      </c>
      <c r="H98" s="7" t="s">
        <v>16</v>
      </c>
      <c r="I98" s="7">
        <v>100</v>
      </c>
      <c r="J98" s="7">
        <v>1.0007999999999999</v>
      </c>
      <c r="K98" s="7">
        <v>100</v>
      </c>
      <c r="L98" s="41">
        <v>1.3274999999999999</v>
      </c>
      <c r="M98" s="7">
        <f t="shared" si="11"/>
        <v>0.32669999999999999</v>
      </c>
      <c r="N98" s="17">
        <v>10.3</v>
      </c>
      <c r="O98" s="17"/>
      <c r="P98" s="47">
        <v>14.35</v>
      </c>
      <c r="Q98" s="54">
        <v>11.8</v>
      </c>
      <c r="S98" s="9">
        <v>41323</v>
      </c>
      <c r="T98" s="9">
        <v>41327</v>
      </c>
      <c r="U98" s="8">
        <v>4</v>
      </c>
      <c r="V98" s="8">
        <f t="shared" si="12"/>
        <v>10.414912653185064</v>
      </c>
      <c r="W98" s="8">
        <f t="shared" si="13"/>
        <v>31.879132700290985</v>
      </c>
      <c r="X98" s="8"/>
      <c r="Y98" s="8"/>
      <c r="Z98" s="8"/>
      <c r="AA98" s="16">
        <f t="shared" si="14"/>
        <v>1.3953923093885576E-3</v>
      </c>
    </row>
    <row r="99" spans="1:27" x14ac:dyDescent="0.2">
      <c r="A99" s="7" t="s">
        <v>4</v>
      </c>
      <c r="B99" s="7" t="s">
        <v>5</v>
      </c>
      <c r="C99" s="7" t="s">
        <v>9</v>
      </c>
      <c r="D99" s="7">
        <v>3</v>
      </c>
      <c r="E99" s="7">
        <v>1</v>
      </c>
      <c r="F99" s="7">
        <v>1</v>
      </c>
      <c r="G99" s="7" t="s">
        <v>23</v>
      </c>
      <c r="H99" s="7" t="s">
        <v>24</v>
      </c>
      <c r="I99" s="7">
        <v>167</v>
      </c>
      <c r="J99" s="7">
        <v>1.0019</v>
      </c>
      <c r="K99" s="7">
        <v>167</v>
      </c>
      <c r="L99" s="41">
        <v>1.0528999999999999</v>
      </c>
      <c r="M99" s="7">
        <f t="shared" si="11"/>
        <v>5.0999999999999934E-2</v>
      </c>
      <c r="N99" s="17">
        <v>3.3</v>
      </c>
      <c r="O99" s="17"/>
      <c r="P99" s="47">
        <v>30.08</v>
      </c>
      <c r="Q99" s="54">
        <v>15.4</v>
      </c>
      <c r="S99" s="9">
        <v>41323</v>
      </c>
      <c r="T99" s="9">
        <v>41356</v>
      </c>
      <c r="U99" s="8">
        <v>33</v>
      </c>
      <c r="V99" s="8">
        <f t="shared" si="12"/>
        <v>3.6163112301921903</v>
      </c>
      <c r="W99" s="8">
        <f t="shared" si="13"/>
        <v>70.908063337101865</v>
      </c>
      <c r="X99" s="8">
        <f>AVERAGE(W99:W104)</f>
        <v>27.740644825354067</v>
      </c>
      <c r="Y99" s="8">
        <f>_xlfn.STDEV.S(W99:W104)</f>
        <v>43.675584366488245</v>
      </c>
      <c r="Z99" s="8"/>
    </row>
    <row r="100" spans="1:27" x14ac:dyDescent="0.2">
      <c r="A100" s="7" t="s">
        <v>4</v>
      </c>
      <c r="B100" s="7" t="s">
        <v>5</v>
      </c>
      <c r="C100" s="7" t="s">
        <v>9</v>
      </c>
      <c r="D100" s="7">
        <v>3</v>
      </c>
      <c r="E100" s="7">
        <v>2</v>
      </c>
      <c r="F100" s="7">
        <v>2</v>
      </c>
      <c r="G100" s="7" t="s">
        <v>23</v>
      </c>
      <c r="H100" s="7" t="s">
        <v>24</v>
      </c>
      <c r="I100" s="7">
        <v>176</v>
      </c>
      <c r="J100" s="7">
        <v>1.0347999999999999</v>
      </c>
      <c r="K100" s="7">
        <v>176</v>
      </c>
      <c r="L100" s="41">
        <v>1.0786</v>
      </c>
      <c r="M100" s="7">
        <f t="shared" si="11"/>
        <v>4.3800000000000061E-2</v>
      </c>
      <c r="N100" s="17">
        <v>0</v>
      </c>
      <c r="O100" s="17"/>
      <c r="P100" s="47">
        <v>25.12</v>
      </c>
      <c r="Q100" s="54">
        <v>14.9</v>
      </c>
      <c r="S100" s="9">
        <v>41323</v>
      </c>
      <c r="T100" s="9">
        <v>41356</v>
      </c>
      <c r="U100" s="8">
        <v>33</v>
      </c>
      <c r="V100" s="8">
        <f t="shared" si="12"/>
        <v>0</v>
      </c>
      <c r="W100" s="8">
        <f t="shared" si="13"/>
        <v>0</v>
      </c>
      <c r="X100" s="8"/>
      <c r="Y100" s="8"/>
      <c r="Z100" s="8"/>
    </row>
    <row r="101" spans="1:27" x14ac:dyDescent="0.2">
      <c r="A101" s="7" t="s">
        <v>4</v>
      </c>
      <c r="B101" s="7" t="s">
        <v>5</v>
      </c>
      <c r="C101" s="7" t="s">
        <v>9</v>
      </c>
      <c r="D101" s="7">
        <v>3</v>
      </c>
      <c r="E101" s="7">
        <v>3</v>
      </c>
      <c r="F101" s="7">
        <v>3</v>
      </c>
      <c r="G101" s="7" t="s">
        <v>23</v>
      </c>
      <c r="H101" s="7" t="s">
        <v>24</v>
      </c>
      <c r="I101" s="7">
        <v>185</v>
      </c>
      <c r="J101" s="7">
        <v>1.0089999999999999</v>
      </c>
      <c r="K101" s="7">
        <v>185</v>
      </c>
      <c r="L101" s="41">
        <v>1.0285</v>
      </c>
      <c r="M101" s="7">
        <f t="shared" si="11"/>
        <v>1.9500000000000073E-2</v>
      </c>
      <c r="N101" s="17">
        <v>1.7</v>
      </c>
      <c r="O101" s="17"/>
      <c r="P101" s="47">
        <v>14.65</v>
      </c>
      <c r="Q101" s="54">
        <v>12.5</v>
      </c>
      <c r="S101" s="9">
        <v>41323</v>
      </c>
      <c r="T101" s="9">
        <v>41356</v>
      </c>
      <c r="U101" s="8">
        <v>33</v>
      </c>
      <c r="V101" s="8">
        <f t="shared" si="12"/>
        <v>1.8629482094929464</v>
      </c>
      <c r="W101" s="8">
        <f t="shared" si="13"/>
        <v>95.535805615022539</v>
      </c>
      <c r="X101" s="8"/>
      <c r="Y101" s="8"/>
      <c r="Z101" s="8"/>
    </row>
    <row r="102" spans="1:27" x14ac:dyDescent="0.2">
      <c r="A102" s="7" t="s">
        <v>4</v>
      </c>
      <c r="B102" s="7" t="s">
        <v>5</v>
      </c>
      <c r="C102" s="7" t="s">
        <v>9</v>
      </c>
      <c r="D102" s="7">
        <v>3</v>
      </c>
      <c r="E102" s="7">
        <v>4</v>
      </c>
      <c r="F102" s="7">
        <v>4</v>
      </c>
      <c r="G102" s="7" t="s">
        <v>23</v>
      </c>
      <c r="H102" s="7" t="s">
        <v>24</v>
      </c>
      <c r="I102" s="7">
        <v>194</v>
      </c>
      <c r="J102" s="7">
        <v>1.0102</v>
      </c>
      <c r="K102" s="7">
        <v>194</v>
      </c>
      <c r="L102" s="41">
        <v>1.0607</v>
      </c>
      <c r="M102" s="7">
        <f t="shared" si="11"/>
        <v>5.0499999999999989E-2</v>
      </c>
      <c r="N102" s="17">
        <v>0</v>
      </c>
      <c r="O102" s="17"/>
      <c r="P102" s="47">
        <v>28.79</v>
      </c>
      <c r="Q102" s="54">
        <v>15.1</v>
      </c>
      <c r="S102" s="9">
        <v>41323</v>
      </c>
      <c r="T102" s="9">
        <v>41356</v>
      </c>
      <c r="U102" s="8">
        <v>33</v>
      </c>
      <c r="V102" s="8">
        <f t="shared" si="12"/>
        <v>0</v>
      </c>
      <c r="W102" s="8">
        <f t="shared" si="13"/>
        <v>0</v>
      </c>
      <c r="X102" s="8"/>
      <c r="Y102" s="8"/>
      <c r="Z102" s="8"/>
    </row>
    <row r="103" spans="1:27" x14ac:dyDescent="0.2">
      <c r="A103" s="7" t="s">
        <v>4</v>
      </c>
      <c r="B103" s="7" t="s">
        <v>5</v>
      </c>
      <c r="C103" s="7" t="s">
        <v>9</v>
      </c>
      <c r="D103" s="7">
        <v>3</v>
      </c>
      <c r="E103" s="7">
        <v>5</v>
      </c>
      <c r="F103" s="7">
        <v>5</v>
      </c>
      <c r="G103" s="7" t="s">
        <v>23</v>
      </c>
      <c r="H103" s="7" t="s">
        <v>24</v>
      </c>
      <c r="I103" s="7">
        <v>203</v>
      </c>
      <c r="J103" s="7">
        <v>1.0107999999999999</v>
      </c>
      <c r="K103" s="7">
        <v>203</v>
      </c>
      <c r="L103" s="41">
        <v>1.0359</v>
      </c>
      <c r="M103" s="7">
        <f t="shared" si="11"/>
        <v>2.5100000000000122E-2</v>
      </c>
      <c r="N103" s="8">
        <v>0</v>
      </c>
      <c r="P103" s="7">
        <v>14.01</v>
      </c>
      <c r="Q103" s="52">
        <v>12.6</v>
      </c>
      <c r="S103" s="9">
        <v>41323</v>
      </c>
      <c r="T103" s="9">
        <v>41356</v>
      </c>
      <c r="U103" s="8">
        <v>33</v>
      </c>
      <c r="V103" s="8">
        <f t="shared" si="12"/>
        <v>0</v>
      </c>
      <c r="W103" s="8">
        <f t="shared" si="13"/>
        <v>0</v>
      </c>
      <c r="X103" s="8"/>
      <c r="Y103" s="8"/>
      <c r="Z103" s="8"/>
    </row>
    <row r="104" spans="1:27" x14ac:dyDescent="0.2">
      <c r="A104" s="7" t="s">
        <v>4</v>
      </c>
      <c r="B104" s="7" t="s">
        <v>5</v>
      </c>
      <c r="C104" s="7" t="s">
        <v>9</v>
      </c>
      <c r="D104" s="7">
        <v>3</v>
      </c>
      <c r="E104" s="7">
        <v>6</v>
      </c>
      <c r="F104" s="7">
        <v>6</v>
      </c>
      <c r="G104" s="7" t="s">
        <v>23</v>
      </c>
      <c r="H104" s="7" t="s">
        <v>24</v>
      </c>
      <c r="I104" s="7">
        <v>212</v>
      </c>
      <c r="J104" s="7">
        <v>1.0024999999999999</v>
      </c>
      <c r="K104" s="7">
        <v>212</v>
      </c>
      <c r="L104" s="41">
        <v>1.0325</v>
      </c>
      <c r="M104" s="7">
        <f t="shared" si="11"/>
        <v>3.0000000000000027E-2</v>
      </c>
      <c r="N104" s="8">
        <v>0</v>
      </c>
      <c r="P104" s="7">
        <v>15.66</v>
      </c>
      <c r="Q104" s="52">
        <v>12.4</v>
      </c>
      <c r="S104" s="9">
        <v>41323</v>
      </c>
      <c r="T104" s="9">
        <v>41356</v>
      </c>
      <c r="U104" s="8">
        <v>33</v>
      </c>
      <c r="V104" s="8">
        <f t="shared" si="12"/>
        <v>0</v>
      </c>
      <c r="W104" s="8">
        <f t="shared" si="13"/>
        <v>0</v>
      </c>
      <c r="X104" s="8"/>
      <c r="Y104" s="8"/>
      <c r="Z104" s="8"/>
    </row>
    <row r="105" spans="1:27" x14ac:dyDescent="0.2">
      <c r="A105" s="7" t="s">
        <v>4</v>
      </c>
      <c r="B105" s="7" t="s">
        <v>5</v>
      </c>
      <c r="C105" s="7" t="s">
        <v>8</v>
      </c>
      <c r="D105" s="7">
        <v>3</v>
      </c>
      <c r="E105" s="7">
        <v>7</v>
      </c>
      <c r="F105" s="7">
        <v>1</v>
      </c>
      <c r="G105" s="7" t="s">
        <v>23</v>
      </c>
      <c r="H105" s="7" t="s">
        <v>24</v>
      </c>
      <c r="I105" s="7">
        <v>113</v>
      </c>
      <c r="J105" s="7">
        <v>1.0049999999999999</v>
      </c>
      <c r="K105" s="7">
        <v>113</v>
      </c>
      <c r="L105" s="41">
        <v>1.0537000000000001</v>
      </c>
      <c r="M105" s="7">
        <f t="shared" si="11"/>
        <v>4.8700000000000188E-2</v>
      </c>
      <c r="N105" s="8">
        <v>0</v>
      </c>
      <c r="P105" s="7">
        <v>24.31</v>
      </c>
      <c r="Q105" s="52">
        <v>14.2</v>
      </c>
      <c r="S105" s="9">
        <v>41323</v>
      </c>
      <c r="T105" s="9">
        <v>41356</v>
      </c>
      <c r="U105" s="8">
        <v>33</v>
      </c>
      <c r="V105" s="8">
        <f t="shared" si="12"/>
        <v>0</v>
      </c>
      <c r="W105" s="8">
        <f t="shared" si="13"/>
        <v>0</v>
      </c>
      <c r="X105" s="8">
        <f>AVERAGE(W105:W110)</f>
        <v>8.4969718754515728</v>
      </c>
      <c r="Y105" s="8">
        <f>_xlfn.STDEV.S(W105:W110)</f>
        <v>13.388177444052387</v>
      </c>
      <c r="Z105" s="8"/>
    </row>
    <row r="106" spans="1:27" x14ac:dyDescent="0.2">
      <c r="A106" s="7" t="s">
        <v>4</v>
      </c>
      <c r="B106" s="7" t="s">
        <v>5</v>
      </c>
      <c r="C106" s="7" t="s">
        <v>8</v>
      </c>
      <c r="D106" s="7">
        <v>3</v>
      </c>
      <c r="E106" s="7">
        <v>8</v>
      </c>
      <c r="F106" s="7">
        <v>2</v>
      </c>
      <c r="G106" s="7" t="s">
        <v>23</v>
      </c>
      <c r="H106" s="7" t="s">
        <v>24</v>
      </c>
      <c r="I106" s="7">
        <v>122</v>
      </c>
      <c r="J106" s="7">
        <v>1.006</v>
      </c>
      <c r="K106" s="7">
        <v>122</v>
      </c>
      <c r="L106" s="41">
        <v>1.0572999999999999</v>
      </c>
      <c r="M106" s="7">
        <f t="shared" si="11"/>
        <v>5.1299999999999901E-2</v>
      </c>
      <c r="N106" s="8">
        <v>0</v>
      </c>
      <c r="P106" s="7">
        <v>29.56</v>
      </c>
      <c r="Q106" s="52">
        <v>15.1</v>
      </c>
      <c r="S106" s="9">
        <v>41323</v>
      </c>
      <c r="T106" s="9">
        <v>41356</v>
      </c>
      <c r="U106" s="8">
        <v>33</v>
      </c>
      <c r="V106" s="8">
        <f t="shared" si="12"/>
        <v>0</v>
      </c>
      <c r="W106" s="8">
        <f t="shared" si="13"/>
        <v>0</v>
      </c>
      <c r="X106" s="8"/>
      <c r="Y106" s="8"/>
      <c r="Z106" s="8"/>
    </row>
    <row r="107" spans="1:27" x14ac:dyDescent="0.2">
      <c r="A107" s="7" t="s">
        <v>4</v>
      </c>
      <c r="B107" s="7" t="s">
        <v>5</v>
      </c>
      <c r="C107" s="7" t="s">
        <v>8</v>
      </c>
      <c r="D107" s="7">
        <v>3</v>
      </c>
      <c r="E107" s="7">
        <v>9</v>
      </c>
      <c r="F107" s="7">
        <v>3</v>
      </c>
      <c r="G107" s="7" t="s">
        <v>23</v>
      </c>
      <c r="H107" s="7" t="s">
        <v>24</v>
      </c>
      <c r="I107" s="7">
        <v>131</v>
      </c>
      <c r="J107" s="7">
        <v>1.0189999999999999</v>
      </c>
      <c r="K107" s="7">
        <v>131</v>
      </c>
      <c r="L107" s="41">
        <v>1.0573999999999999</v>
      </c>
      <c r="M107" s="7">
        <f t="shared" si="11"/>
        <v>3.839999999999999E-2</v>
      </c>
      <c r="N107" s="8">
        <v>0</v>
      </c>
      <c r="P107" s="7">
        <v>21.36</v>
      </c>
      <c r="Q107" s="52">
        <v>13.7</v>
      </c>
      <c r="S107" s="9">
        <v>41323</v>
      </c>
      <c r="T107" s="9">
        <v>41356</v>
      </c>
      <c r="U107" s="8">
        <v>33</v>
      </c>
      <c r="V107" s="8">
        <f t="shared" si="12"/>
        <v>0</v>
      </c>
      <c r="W107" s="8">
        <f t="shared" si="13"/>
        <v>0</v>
      </c>
      <c r="X107" s="8"/>
      <c r="Y107" s="8"/>
      <c r="Z107" s="8"/>
    </row>
    <row r="108" spans="1:27" x14ac:dyDescent="0.2">
      <c r="A108" s="7" t="s">
        <v>4</v>
      </c>
      <c r="B108" s="7" t="s">
        <v>5</v>
      </c>
      <c r="C108" s="7" t="s">
        <v>8</v>
      </c>
      <c r="D108" s="7">
        <v>3</v>
      </c>
      <c r="E108" s="7">
        <v>10</v>
      </c>
      <c r="F108" s="7">
        <v>4</v>
      </c>
      <c r="G108" s="7" t="s">
        <v>23</v>
      </c>
      <c r="H108" s="7" t="s">
        <v>24</v>
      </c>
      <c r="I108" s="7">
        <v>140</v>
      </c>
      <c r="J108" s="7">
        <v>1.01</v>
      </c>
      <c r="K108" s="7">
        <v>140</v>
      </c>
      <c r="L108" s="41">
        <v>1.0548</v>
      </c>
      <c r="M108" s="7">
        <f t="shared" si="11"/>
        <v>4.4799999999999951E-2</v>
      </c>
      <c r="N108" s="8">
        <v>1.2</v>
      </c>
      <c r="P108" s="7">
        <v>23.08</v>
      </c>
      <c r="Q108" s="52">
        <v>13.9</v>
      </c>
      <c r="S108" s="9">
        <v>41323</v>
      </c>
      <c r="T108" s="9">
        <v>41356</v>
      </c>
      <c r="U108" s="8">
        <v>33</v>
      </c>
      <c r="V108" s="8">
        <f t="shared" si="12"/>
        <v>1.3150222655244328</v>
      </c>
      <c r="W108" s="8">
        <f t="shared" si="13"/>
        <v>29.353175569741836</v>
      </c>
      <c r="X108" s="8"/>
      <c r="Y108" s="8"/>
      <c r="Z108" s="8"/>
    </row>
    <row r="109" spans="1:27" x14ac:dyDescent="0.2">
      <c r="A109" s="7" t="s">
        <v>4</v>
      </c>
      <c r="B109" s="7" t="s">
        <v>5</v>
      </c>
      <c r="C109" s="7" t="s">
        <v>8</v>
      </c>
      <c r="D109" s="7">
        <v>3</v>
      </c>
      <c r="E109" s="7">
        <v>11</v>
      </c>
      <c r="F109" s="7">
        <v>5</v>
      </c>
      <c r="G109" s="7" t="s">
        <v>23</v>
      </c>
      <c r="H109" s="7" t="s">
        <v>24</v>
      </c>
      <c r="I109" s="7">
        <v>149</v>
      </c>
      <c r="J109" s="7">
        <v>1.0166999999999999</v>
      </c>
      <c r="K109" s="7">
        <v>149</v>
      </c>
      <c r="L109" s="41">
        <v>1.0623</v>
      </c>
      <c r="M109" s="7">
        <f t="shared" si="11"/>
        <v>4.5600000000000085E-2</v>
      </c>
      <c r="N109" s="8">
        <v>0.9</v>
      </c>
      <c r="P109" s="7">
        <v>23.51</v>
      </c>
      <c r="Q109" s="52">
        <v>14.7</v>
      </c>
      <c r="S109" s="9">
        <v>41323</v>
      </c>
      <c r="T109" s="9">
        <v>41356</v>
      </c>
      <c r="U109" s="8">
        <v>33</v>
      </c>
      <c r="V109" s="8">
        <f t="shared" si="12"/>
        <v>0.98626669914332465</v>
      </c>
      <c r="W109" s="8">
        <f t="shared" si="13"/>
        <v>21.628655682967604</v>
      </c>
      <c r="X109" s="8"/>
      <c r="Y109" s="8"/>
      <c r="Z109" s="8"/>
    </row>
    <row r="110" spans="1:27" x14ac:dyDescent="0.2">
      <c r="A110" s="7" t="s">
        <v>4</v>
      </c>
      <c r="B110" s="7" t="s">
        <v>5</v>
      </c>
      <c r="C110" s="7" t="s">
        <v>8</v>
      </c>
      <c r="D110" s="7">
        <v>3</v>
      </c>
      <c r="E110" s="7">
        <v>12</v>
      </c>
      <c r="F110" s="7">
        <v>6</v>
      </c>
      <c r="G110" s="7" t="s">
        <v>23</v>
      </c>
      <c r="H110" s="7" t="s">
        <v>24</v>
      </c>
      <c r="I110" s="7">
        <v>158</v>
      </c>
      <c r="J110" s="7">
        <v>1.0356000000000001</v>
      </c>
      <c r="K110" s="7">
        <v>158</v>
      </c>
      <c r="L110" s="41">
        <v>1.079</v>
      </c>
      <c r="M110" s="7">
        <f t="shared" si="11"/>
        <v>4.3399999999999883E-2</v>
      </c>
      <c r="N110" s="8">
        <v>0</v>
      </c>
      <c r="P110" s="7">
        <v>16.18</v>
      </c>
      <c r="Q110" s="52">
        <v>12.5</v>
      </c>
      <c r="S110" s="9">
        <v>41323</v>
      </c>
      <c r="T110" s="9">
        <v>41356</v>
      </c>
      <c r="U110" s="8">
        <v>33</v>
      </c>
      <c r="V110" s="8">
        <f t="shared" si="12"/>
        <v>0</v>
      </c>
      <c r="W110" s="8">
        <f t="shared" si="13"/>
        <v>0</v>
      </c>
      <c r="X110" s="8"/>
      <c r="Y110" s="8"/>
      <c r="Z110" s="8"/>
    </row>
    <row r="111" spans="1:27" x14ac:dyDescent="0.2">
      <c r="A111" s="7" t="s">
        <v>4</v>
      </c>
      <c r="B111" s="7" t="s">
        <v>5</v>
      </c>
      <c r="C111" s="7" t="s">
        <v>6</v>
      </c>
      <c r="D111" s="7">
        <v>3</v>
      </c>
      <c r="E111" s="7">
        <v>13</v>
      </c>
      <c r="F111" s="7">
        <v>1</v>
      </c>
      <c r="G111" s="7" t="s">
        <v>23</v>
      </c>
      <c r="H111" s="7" t="s">
        <v>24</v>
      </c>
      <c r="I111" s="7">
        <v>5</v>
      </c>
      <c r="J111" s="7">
        <v>1.0241</v>
      </c>
      <c r="K111" s="7">
        <v>5</v>
      </c>
      <c r="L111" s="41">
        <v>1.0643</v>
      </c>
      <c r="M111" s="7">
        <f t="shared" si="11"/>
        <v>4.0200000000000014E-2</v>
      </c>
      <c r="N111" s="8">
        <v>1.4</v>
      </c>
      <c r="P111" s="7">
        <v>23.87</v>
      </c>
      <c r="Q111" s="52">
        <v>14.3</v>
      </c>
      <c r="S111" s="9">
        <v>41323</v>
      </c>
      <c r="T111" s="9">
        <v>41356</v>
      </c>
      <c r="U111" s="8">
        <v>33</v>
      </c>
      <c r="V111" s="8">
        <f t="shared" si="12"/>
        <v>1.5341926431118382</v>
      </c>
      <c r="W111" s="8">
        <f t="shared" si="13"/>
        <v>38.163996097309393</v>
      </c>
      <c r="X111" s="8">
        <f>AVERAGE(W111:W116)</f>
        <v>6.3606660162182322</v>
      </c>
      <c r="Y111" s="8">
        <f>_xlfn.STDEV.S(W111:W116)</f>
        <v>15.580386163996099</v>
      </c>
      <c r="Z111" s="8"/>
    </row>
    <row r="112" spans="1:27" x14ac:dyDescent="0.2">
      <c r="A112" s="7" t="s">
        <v>4</v>
      </c>
      <c r="B112" s="7" t="s">
        <v>5</v>
      </c>
      <c r="C112" s="7" t="s">
        <v>6</v>
      </c>
      <c r="D112" s="7">
        <v>3</v>
      </c>
      <c r="E112" s="7">
        <v>14</v>
      </c>
      <c r="F112" s="7">
        <v>2</v>
      </c>
      <c r="G112" s="7" t="s">
        <v>23</v>
      </c>
      <c r="H112" s="7" t="s">
        <v>24</v>
      </c>
      <c r="I112" s="7">
        <v>14</v>
      </c>
      <c r="J112" s="7">
        <v>1.0347999999999999</v>
      </c>
      <c r="K112" s="7">
        <v>14</v>
      </c>
      <c r="L112" s="41">
        <v>1.0728</v>
      </c>
      <c r="M112" s="7">
        <f t="shared" si="11"/>
        <v>3.8000000000000034E-2</v>
      </c>
      <c r="N112" s="8">
        <v>0</v>
      </c>
      <c r="P112" s="7">
        <v>22.62</v>
      </c>
      <c r="Q112" s="52">
        <v>13.9</v>
      </c>
      <c r="S112" s="9">
        <v>41323</v>
      </c>
      <c r="T112" s="9">
        <v>41356</v>
      </c>
      <c r="U112" s="8">
        <v>33</v>
      </c>
      <c r="V112" s="8">
        <f t="shared" si="12"/>
        <v>0</v>
      </c>
      <c r="W112" s="8">
        <f t="shared" si="13"/>
        <v>0</v>
      </c>
      <c r="X112" s="8"/>
      <c r="Y112" s="8"/>
      <c r="Z112" s="8"/>
    </row>
    <row r="113" spans="1:29" x14ac:dyDescent="0.2">
      <c r="A113" s="7" t="s">
        <v>4</v>
      </c>
      <c r="B113" s="7" t="s">
        <v>5</v>
      </c>
      <c r="C113" s="7" t="s">
        <v>6</v>
      </c>
      <c r="D113" s="7">
        <v>3</v>
      </c>
      <c r="E113" s="7">
        <v>15</v>
      </c>
      <c r="F113" s="7">
        <v>3</v>
      </c>
      <c r="G113" s="7" t="s">
        <v>23</v>
      </c>
      <c r="H113" s="7" t="s">
        <v>24</v>
      </c>
      <c r="I113" s="7">
        <v>23</v>
      </c>
      <c r="J113" s="7">
        <v>1.0065999999999999</v>
      </c>
      <c r="K113" s="7">
        <v>23</v>
      </c>
      <c r="L113" s="41">
        <v>1.0561</v>
      </c>
      <c r="M113" s="7">
        <f t="shared" si="11"/>
        <v>4.9500000000000099E-2</v>
      </c>
      <c r="N113" s="8">
        <v>0</v>
      </c>
      <c r="P113" s="7">
        <v>30.53</v>
      </c>
      <c r="Q113" s="52">
        <v>15</v>
      </c>
      <c r="S113" s="9">
        <v>41323</v>
      </c>
      <c r="T113" s="9">
        <v>41356</v>
      </c>
      <c r="U113" s="8">
        <v>33</v>
      </c>
      <c r="V113" s="8">
        <f t="shared" si="12"/>
        <v>0</v>
      </c>
      <c r="W113" s="8">
        <f t="shared" si="13"/>
        <v>0</v>
      </c>
      <c r="X113" s="8"/>
      <c r="Y113" s="8"/>
      <c r="Z113" s="8"/>
    </row>
    <row r="114" spans="1:29" x14ac:dyDescent="0.2">
      <c r="A114" s="7" t="s">
        <v>4</v>
      </c>
      <c r="B114" s="7" t="s">
        <v>5</v>
      </c>
      <c r="C114" s="7" t="s">
        <v>6</v>
      </c>
      <c r="D114" s="7">
        <v>3</v>
      </c>
      <c r="E114" s="7">
        <v>16</v>
      </c>
      <c r="F114" s="7">
        <v>4</v>
      </c>
      <c r="G114" s="7" t="s">
        <v>23</v>
      </c>
      <c r="H114" s="7" t="s">
        <v>24</v>
      </c>
      <c r="I114" s="7">
        <v>32</v>
      </c>
      <c r="J114" s="7">
        <v>1.0048999999999999</v>
      </c>
      <c r="K114" s="7">
        <v>32</v>
      </c>
      <c r="L114" s="41">
        <v>1.0390999999999999</v>
      </c>
      <c r="M114" s="7">
        <f t="shared" si="11"/>
        <v>3.4200000000000008E-2</v>
      </c>
      <c r="N114" s="8">
        <v>0</v>
      </c>
      <c r="P114" s="7">
        <v>20.81</v>
      </c>
      <c r="Q114" s="52">
        <v>13.7</v>
      </c>
      <c r="S114" s="9">
        <v>41323</v>
      </c>
      <c r="T114" s="9">
        <v>41356</v>
      </c>
      <c r="U114" s="8">
        <v>33</v>
      </c>
      <c r="V114" s="8">
        <f t="shared" si="12"/>
        <v>0</v>
      </c>
      <c r="W114" s="8">
        <f t="shared" si="13"/>
        <v>0</v>
      </c>
      <c r="X114" s="8"/>
      <c r="Y114" s="8"/>
      <c r="Z114" s="8"/>
    </row>
    <row r="115" spans="1:29" x14ac:dyDescent="0.2">
      <c r="A115" s="7" t="s">
        <v>4</v>
      </c>
      <c r="B115" s="7" t="s">
        <v>5</v>
      </c>
      <c r="C115" s="7" t="s">
        <v>6</v>
      </c>
      <c r="D115" s="7">
        <v>3</v>
      </c>
      <c r="E115" s="7">
        <v>17</v>
      </c>
      <c r="F115" s="7">
        <v>5</v>
      </c>
      <c r="G115" s="7" t="s">
        <v>23</v>
      </c>
      <c r="H115" s="7" t="s">
        <v>24</v>
      </c>
      <c r="I115" s="7">
        <v>41</v>
      </c>
      <c r="J115" s="7">
        <v>1.0349999999999999</v>
      </c>
      <c r="K115" s="7">
        <v>41</v>
      </c>
      <c r="L115" s="41">
        <v>1.0633999999999999</v>
      </c>
      <c r="M115" s="7">
        <f t="shared" si="11"/>
        <v>2.8399999999999981E-2</v>
      </c>
      <c r="N115" s="8">
        <v>0</v>
      </c>
      <c r="P115" s="7">
        <v>13.89</v>
      </c>
      <c r="Q115" s="52">
        <v>12</v>
      </c>
      <c r="S115" s="9">
        <v>41323</v>
      </c>
      <c r="T115" s="9">
        <v>41356</v>
      </c>
      <c r="U115" s="8">
        <v>33</v>
      </c>
      <c r="V115" s="8">
        <f t="shared" si="12"/>
        <v>0</v>
      </c>
      <c r="W115" s="8">
        <f t="shared" si="13"/>
        <v>0</v>
      </c>
      <c r="X115" s="8"/>
      <c r="Y115" s="8"/>
      <c r="Z115" s="8"/>
    </row>
    <row r="116" spans="1:29" x14ac:dyDescent="0.2">
      <c r="A116" s="7" t="s">
        <v>4</v>
      </c>
      <c r="B116" s="7" t="s">
        <v>5</v>
      </c>
      <c r="C116" s="7" t="s">
        <v>6</v>
      </c>
      <c r="D116" s="7">
        <v>3</v>
      </c>
      <c r="E116" s="7">
        <v>18</v>
      </c>
      <c r="F116" s="7">
        <v>6</v>
      </c>
      <c r="G116" s="7" t="s">
        <v>23</v>
      </c>
      <c r="H116" s="7" t="s">
        <v>24</v>
      </c>
      <c r="I116" s="7">
        <v>50</v>
      </c>
      <c r="J116" s="7">
        <v>1.0104</v>
      </c>
      <c r="K116" s="7">
        <v>50</v>
      </c>
      <c r="L116" s="41">
        <v>1.042</v>
      </c>
      <c r="M116" s="7">
        <f t="shared" si="11"/>
        <v>3.1600000000000072E-2</v>
      </c>
      <c r="N116" s="8">
        <v>0</v>
      </c>
      <c r="P116" s="7">
        <v>14.68</v>
      </c>
      <c r="Q116" s="52">
        <v>12.3</v>
      </c>
      <c r="S116" s="9">
        <v>41323</v>
      </c>
      <c r="T116" s="9">
        <v>41356</v>
      </c>
      <c r="U116" s="8">
        <v>33</v>
      </c>
      <c r="V116" s="8">
        <f t="shared" si="12"/>
        <v>0</v>
      </c>
      <c r="W116" s="8">
        <f t="shared" si="13"/>
        <v>0</v>
      </c>
      <c r="X116" s="8"/>
      <c r="Y116" s="8"/>
      <c r="Z116" s="8"/>
    </row>
    <row r="117" spans="1:29" x14ac:dyDescent="0.2">
      <c r="A117" s="7" t="s">
        <v>4</v>
      </c>
      <c r="B117" s="7" t="s">
        <v>5</v>
      </c>
      <c r="C117" s="7" t="s">
        <v>7</v>
      </c>
      <c r="D117" s="7">
        <v>3</v>
      </c>
      <c r="E117" s="7">
        <v>19</v>
      </c>
      <c r="F117" s="7">
        <v>1</v>
      </c>
      <c r="G117" s="7" t="s">
        <v>23</v>
      </c>
      <c r="H117" s="7" t="s">
        <v>24</v>
      </c>
      <c r="I117" s="7">
        <v>59</v>
      </c>
      <c r="J117" s="7">
        <v>1.0147999999999999</v>
      </c>
      <c r="K117" s="7">
        <v>59</v>
      </c>
      <c r="L117" s="41">
        <v>1.0454000000000001</v>
      </c>
      <c r="M117" s="7">
        <f t="shared" si="11"/>
        <v>3.0600000000000183E-2</v>
      </c>
      <c r="N117" s="8">
        <v>0</v>
      </c>
      <c r="P117" s="7">
        <v>16.899999999999999</v>
      </c>
      <c r="Q117" s="52">
        <v>12.5</v>
      </c>
      <c r="S117" s="9">
        <v>41323</v>
      </c>
      <c r="T117" s="9">
        <v>41356</v>
      </c>
      <c r="U117" s="8">
        <v>33</v>
      </c>
      <c r="V117" s="8">
        <f t="shared" si="12"/>
        <v>0</v>
      </c>
      <c r="W117" s="8">
        <f t="shared" si="13"/>
        <v>0</v>
      </c>
      <c r="X117" s="8">
        <f>AVERAGE(W117:W122)</f>
        <v>5.1208032146589852</v>
      </c>
      <c r="Y117" s="8">
        <f>_xlfn.STDEV.S(W117:W122)</f>
        <v>12.54335494911831</v>
      </c>
      <c r="Z117" s="8"/>
    </row>
    <row r="118" spans="1:29" x14ac:dyDescent="0.2">
      <c r="A118" s="7" t="s">
        <v>4</v>
      </c>
      <c r="B118" s="7" t="s">
        <v>5</v>
      </c>
      <c r="C118" s="7" t="s">
        <v>7</v>
      </c>
      <c r="D118" s="7">
        <v>3</v>
      </c>
      <c r="E118" s="7">
        <v>20</v>
      </c>
      <c r="F118" s="7">
        <v>2</v>
      </c>
      <c r="G118" s="7" t="s">
        <v>23</v>
      </c>
      <c r="H118" s="7" t="s">
        <v>24</v>
      </c>
      <c r="I118" s="7">
        <v>68</v>
      </c>
      <c r="J118" s="7">
        <v>1.0064</v>
      </c>
      <c r="K118" s="7">
        <v>68</v>
      </c>
      <c r="L118" s="41">
        <v>1.0481</v>
      </c>
      <c r="M118" s="7">
        <f t="shared" si="11"/>
        <v>4.170000000000007E-2</v>
      </c>
      <c r="N118" s="8">
        <v>0</v>
      </c>
      <c r="P118" s="7">
        <v>28.35</v>
      </c>
      <c r="Q118" s="52">
        <v>14.5</v>
      </c>
      <c r="S118" s="9">
        <v>41323</v>
      </c>
      <c r="T118" s="9">
        <v>41356</v>
      </c>
      <c r="U118" s="8">
        <v>33</v>
      </c>
      <c r="V118" s="8">
        <f t="shared" si="12"/>
        <v>0</v>
      </c>
      <c r="W118" s="8">
        <f t="shared" si="13"/>
        <v>0</v>
      </c>
      <c r="X118" s="8"/>
      <c r="Y118" s="8"/>
      <c r="Z118" s="8"/>
    </row>
    <row r="119" spans="1:29" x14ac:dyDescent="0.2">
      <c r="A119" s="7" t="s">
        <v>4</v>
      </c>
      <c r="B119" s="7" t="s">
        <v>5</v>
      </c>
      <c r="C119" s="7" t="s">
        <v>7</v>
      </c>
      <c r="D119" s="7">
        <v>3</v>
      </c>
      <c r="E119" s="7">
        <v>21</v>
      </c>
      <c r="F119" s="7">
        <v>3</v>
      </c>
      <c r="G119" s="7" t="s">
        <v>23</v>
      </c>
      <c r="H119" s="7" t="s">
        <v>24</v>
      </c>
      <c r="I119" s="7">
        <v>77</v>
      </c>
      <c r="J119" s="7">
        <v>1.0371999999999999</v>
      </c>
      <c r="K119" s="7">
        <v>77</v>
      </c>
      <c r="L119" s="41">
        <v>1.08</v>
      </c>
      <c r="M119" s="7">
        <f t="shared" si="11"/>
        <v>4.2800000000000171E-2</v>
      </c>
      <c r="N119" s="8">
        <v>1.2</v>
      </c>
      <c r="P119" s="7">
        <v>27.09</v>
      </c>
      <c r="Q119" s="52">
        <v>14.3</v>
      </c>
      <c r="S119" s="9">
        <v>41323</v>
      </c>
      <c r="T119" s="9">
        <v>41356</v>
      </c>
      <c r="U119" s="8">
        <v>33</v>
      </c>
      <c r="V119" s="8">
        <f t="shared" si="12"/>
        <v>1.3150222655244328</v>
      </c>
      <c r="W119" s="8">
        <f t="shared" si="13"/>
        <v>30.724819287953913</v>
      </c>
      <c r="X119" s="8"/>
      <c r="Y119" s="8"/>
      <c r="Z119" s="8"/>
    </row>
    <row r="120" spans="1:29" x14ac:dyDescent="0.2">
      <c r="A120" s="7" t="s">
        <v>4</v>
      </c>
      <c r="B120" s="7" t="s">
        <v>5</v>
      </c>
      <c r="C120" s="7" t="s">
        <v>7</v>
      </c>
      <c r="D120" s="7">
        <v>3</v>
      </c>
      <c r="E120" s="7">
        <v>22</v>
      </c>
      <c r="F120" s="7">
        <v>4</v>
      </c>
      <c r="G120" s="7" t="s">
        <v>23</v>
      </c>
      <c r="H120" s="7" t="s">
        <v>24</v>
      </c>
      <c r="I120" s="7">
        <v>86</v>
      </c>
      <c r="J120" s="7">
        <v>1.0011000000000001</v>
      </c>
      <c r="K120" s="7">
        <v>86</v>
      </c>
      <c r="L120" s="41">
        <v>1.0363</v>
      </c>
      <c r="M120" s="7">
        <f t="shared" si="11"/>
        <v>3.5199999999999898E-2</v>
      </c>
      <c r="N120" s="8">
        <v>0</v>
      </c>
      <c r="P120" s="7">
        <v>20.81</v>
      </c>
      <c r="Q120" s="52">
        <v>13.8</v>
      </c>
      <c r="S120" s="9">
        <v>41323</v>
      </c>
      <c r="T120" s="9">
        <v>41356</v>
      </c>
      <c r="U120" s="8">
        <v>33</v>
      </c>
      <c r="V120" s="8">
        <f t="shared" si="12"/>
        <v>0</v>
      </c>
      <c r="W120" s="8">
        <f t="shared" si="13"/>
        <v>0</v>
      </c>
      <c r="X120" s="8"/>
      <c r="Y120" s="8"/>
      <c r="Z120" s="8"/>
    </row>
    <row r="121" spans="1:29" x14ac:dyDescent="0.2">
      <c r="A121" s="7" t="s">
        <v>4</v>
      </c>
      <c r="B121" s="7" t="s">
        <v>5</v>
      </c>
      <c r="C121" s="7" t="s">
        <v>7</v>
      </c>
      <c r="D121" s="7">
        <v>3</v>
      </c>
      <c r="E121" s="7">
        <v>23</v>
      </c>
      <c r="F121" s="7">
        <v>5</v>
      </c>
      <c r="G121" s="7" t="s">
        <v>23</v>
      </c>
      <c r="H121" s="7" t="s">
        <v>24</v>
      </c>
      <c r="I121" s="7">
        <v>95</v>
      </c>
      <c r="J121" s="7">
        <v>1.0173000000000001</v>
      </c>
      <c r="K121" s="7">
        <v>95</v>
      </c>
      <c r="L121" s="41">
        <v>1.0552999999999999</v>
      </c>
      <c r="M121" s="7">
        <f t="shared" si="11"/>
        <v>3.7999999999999812E-2</v>
      </c>
      <c r="N121" s="8">
        <v>0</v>
      </c>
      <c r="P121" s="7">
        <v>25.9</v>
      </c>
      <c r="Q121" s="52">
        <v>14.1</v>
      </c>
      <c r="S121" s="9">
        <v>41323</v>
      </c>
      <c r="T121" s="9">
        <v>41356</v>
      </c>
      <c r="U121" s="8">
        <v>33</v>
      </c>
      <c r="V121" s="8">
        <f t="shared" si="12"/>
        <v>0</v>
      </c>
      <c r="W121" s="8">
        <f t="shared" si="13"/>
        <v>0</v>
      </c>
      <c r="X121" s="8"/>
      <c r="Y121" s="8"/>
      <c r="Z121" s="8"/>
    </row>
    <row r="122" spans="1:29" x14ac:dyDescent="0.2">
      <c r="A122" s="7" t="s">
        <v>4</v>
      </c>
      <c r="B122" s="7" t="s">
        <v>5</v>
      </c>
      <c r="C122" s="7" t="s">
        <v>7</v>
      </c>
      <c r="D122" s="7">
        <v>3</v>
      </c>
      <c r="E122" s="7">
        <v>24</v>
      </c>
      <c r="F122" s="7">
        <v>6</v>
      </c>
      <c r="G122" s="7" t="s">
        <v>23</v>
      </c>
      <c r="H122" s="7" t="s">
        <v>24</v>
      </c>
      <c r="I122" s="7">
        <v>102</v>
      </c>
      <c r="J122" s="7">
        <v>1.0103</v>
      </c>
      <c r="K122" s="7">
        <v>102</v>
      </c>
      <c r="L122" s="41">
        <v>1.0363</v>
      </c>
      <c r="M122" s="7">
        <f t="shared" si="11"/>
        <v>2.6000000000000023E-2</v>
      </c>
      <c r="N122" s="8">
        <v>0</v>
      </c>
      <c r="P122" s="7">
        <v>14.35</v>
      </c>
      <c r="Q122" s="52">
        <v>11.8</v>
      </c>
      <c r="S122" s="9">
        <v>41323</v>
      </c>
      <c r="T122" s="9">
        <v>41356</v>
      </c>
      <c r="U122" s="8">
        <v>33</v>
      </c>
      <c r="V122" s="8">
        <f t="shared" si="12"/>
        <v>0</v>
      </c>
      <c r="W122" s="8">
        <f t="shared" si="13"/>
        <v>0</v>
      </c>
      <c r="X122" s="8"/>
      <c r="Y122" s="8"/>
      <c r="Z122" s="8"/>
    </row>
    <row r="123" spans="1:29" x14ac:dyDescent="0.2">
      <c r="A123" s="7" t="s">
        <v>4</v>
      </c>
      <c r="B123" s="7" t="s">
        <v>5</v>
      </c>
      <c r="C123" s="7" t="s">
        <v>9</v>
      </c>
      <c r="D123" s="7">
        <v>3</v>
      </c>
      <c r="E123" s="7">
        <v>25</v>
      </c>
      <c r="F123" s="7">
        <v>1</v>
      </c>
      <c r="G123" s="7" t="s">
        <v>25</v>
      </c>
      <c r="H123" s="7" t="s">
        <v>26</v>
      </c>
      <c r="I123" s="7">
        <v>168</v>
      </c>
      <c r="J123" s="7">
        <v>1.0161</v>
      </c>
      <c r="K123" s="7">
        <v>168</v>
      </c>
      <c r="L123" s="41">
        <v>2.4769999999999999</v>
      </c>
      <c r="M123" s="7">
        <f t="shared" si="11"/>
        <v>1.4608999999999999</v>
      </c>
      <c r="N123" s="8">
        <v>205.7</v>
      </c>
      <c r="O123" s="46"/>
      <c r="P123" s="44">
        <v>30.08</v>
      </c>
      <c r="Q123" s="52">
        <v>15.4</v>
      </c>
      <c r="S123" s="9">
        <v>41323</v>
      </c>
      <c r="T123" s="9">
        <v>41341</v>
      </c>
      <c r="U123" s="7">
        <v>18</v>
      </c>
      <c r="V123" s="8">
        <f t="shared" si="12"/>
        <v>216.23058561660469</v>
      </c>
      <c r="W123" s="8">
        <f t="shared" si="13"/>
        <v>148.01190062057958</v>
      </c>
      <c r="X123" s="8">
        <f>AVERAGE(W123:W128)</f>
        <v>387.15329718831657</v>
      </c>
      <c r="Y123" s="8">
        <f>_xlfn.STDEV.S(W123:W128)</f>
        <v>269.11798771968336</v>
      </c>
      <c r="Z123" s="8"/>
      <c r="AA123" s="16">
        <f t="shared" ref="AA123:AA128" si="15">W123/25727</f>
        <v>5.7531737326769377E-3</v>
      </c>
      <c r="AB123" s="16">
        <f>AVERAGE(AA123:AA128)</f>
        <v>1.5048520899767428E-2</v>
      </c>
      <c r="AC123" s="16">
        <f>_xlfn.STDEV.S(AA123:AA128)</f>
        <v>1.0460527372786696E-2</v>
      </c>
    </row>
    <row r="124" spans="1:29" x14ac:dyDescent="0.2">
      <c r="A124" s="7" t="s">
        <v>4</v>
      </c>
      <c r="B124" s="7" t="s">
        <v>5</v>
      </c>
      <c r="C124" s="7" t="s">
        <v>9</v>
      </c>
      <c r="D124" s="7">
        <v>3</v>
      </c>
      <c r="E124" s="7">
        <v>26</v>
      </c>
      <c r="F124" s="7">
        <v>2</v>
      </c>
      <c r="G124" s="7" t="s">
        <v>25</v>
      </c>
      <c r="H124" s="7" t="s">
        <v>26</v>
      </c>
      <c r="I124" s="7">
        <v>177</v>
      </c>
      <c r="J124" s="7">
        <v>1.0250999999999999</v>
      </c>
      <c r="K124" s="7">
        <v>177</v>
      </c>
      <c r="L124" s="41">
        <v>2.3586</v>
      </c>
      <c r="M124" s="7">
        <f t="shared" si="11"/>
        <v>1.3335000000000001</v>
      </c>
      <c r="N124" s="8">
        <v>719.2</v>
      </c>
      <c r="O124" s="46"/>
      <c r="P124" s="44">
        <v>25.12</v>
      </c>
      <c r="Q124" s="52">
        <v>14.9</v>
      </c>
      <c r="S124" s="9">
        <v>41323</v>
      </c>
      <c r="T124" s="9">
        <v>41341</v>
      </c>
      <c r="U124" s="7">
        <v>18</v>
      </c>
      <c r="V124" s="8">
        <f t="shared" si="12"/>
        <v>756.01865423170693</v>
      </c>
      <c r="W124" s="8">
        <f t="shared" si="13"/>
        <v>566.94312278343216</v>
      </c>
      <c r="X124" s="8"/>
      <c r="Y124" s="8"/>
      <c r="Z124" s="8"/>
      <c r="AA124" s="16">
        <f t="shared" si="15"/>
        <v>2.203689208937817E-2</v>
      </c>
    </row>
    <row r="125" spans="1:29" x14ac:dyDescent="0.2">
      <c r="A125" s="7" t="s">
        <v>4</v>
      </c>
      <c r="B125" s="7" t="s">
        <v>5</v>
      </c>
      <c r="C125" s="7" t="s">
        <v>9</v>
      </c>
      <c r="D125" s="7">
        <v>3</v>
      </c>
      <c r="E125" s="7">
        <v>27</v>
      </c>
      <c r="F125" s="7">
        <v>3</v>
      </c>
      <c r="G125" s="7" t="s">
        <v>25</v>
      </c>
      <c r="H125" s="7" t="s">
        <v>26</v>
      </c>
      <c r="I125" s="7">
        <v>186</v>
      </c>
      <c r="J125" s="7">
        <v>1.0024</v>
      </c>
      <c r="K125" s="7">
        <v>186</v>
      </c>
      <c r="L125" s="41">
        <v>1.6916</v>
      </c>
      <c r="M125" s="7">
        <f t="shared" si="11"/>
        <v>0.68920000000000003</v>
      </c>
      <c r="N125" s="8">
        <v>497.4</v>
      </c>
      <c r="O125" s="46"/>
      <c r="P125" s="44">
        <v>14.65</v>
      </c>
      <c r="Q125" s="52">
        <v>12.5</v>
      </c>
      <c r="S125" s="9">
        <v>41323</v>
      </c>
      <c r="T125" s="9">
        <v>41341</v>
      </c>
      <c r="U125" s="7">
        <v>18</v>
      </c>
      <c r="V125" s="8">
        <f t="shared" si="12"/>
        <v>522.86384679484286</v>
      </c>
      <c r="W125" s="8">
        <f t="shared" si="13"/>
        <v>758.65328902327747</v>
      </c>
      <c r="X125" s="8"/>
      <c r="Y125" s="8"/>
      <c r="Z125" s="8"/>
      <c r="AA125" s="16">
        <f t="shared" si="15"/>
        <v>2.9488602986095444E-2</v>
      </c>
    </row>
    <row r="126" spans="1:29" x14ac:dyDescent="0.2">
      <c r="A126" s="7" t="s">
        <v>4</v>
      </c>
      <c r="B126" s="7" t="s">
        <v>5</v>
      </c>
      <c r="C126" s="7" t="s">
        <v>9</v>
      </c>
      <c r="D126" s="7">
        <v>3</v>
      </c>
      <c r="E126" s="7">
        <v>28</v>
      </c>
      <c r="F126" s="7">
        <v>4</v>
      </c>
      <c r="G126" s="7" t="s">
        <v>25</v>
      </c>
      <c r="H126" s="7" t="s">
        <v>26</v>
      </c>
      <c r="I126" s="7">
        <v>195</v>
      </c>
      <c r="J126" s="7">
        <v>1.012</v>
      </c>
      <c r="K126" s="7">
        <v>195</v>
      </c>
      <c r="L126" s="41">
        <v>2.6772999999999998</v>
      </c>
      <c r="M126" s="7">
        <f t="shared" si="11"/>
        <v>1.6652999999999998</v>
      </c>
      <c r="N126" s="8">
        <v>66.3</v>
      </c>
      <c r="O126" s="46"/>
      <c r="P126" s="44">
        <v>28.79</v>
      </c>
      <c r="Q126" s="52">
        <v>15.1</v>
      </c>
      <c r="S126" s="9">
        <v>41323</v>
      </c>
      <c r="T126" s="9">
        <v>41341</v>
      </c>
      <c r="U126" s="7">
        <v>18</v>
      </c>
      <c r="V126" s="8">
        <f t="shared" si="12"/>
        <v>69.694155694608128</v>
      </c>
      <c r="W126" s="8">
        <f t="shared" si="13"/>
        <v>41.850811081852001</v>
      </c>
      <c r="X126" s="8"/>
      <c r="Y126" s="8"/>
      <c r="Z126" s="8"/>
      <c r="AA126" s="16">
        <f t="shared" si="15"/>
        <v>1.6267272158375248E-3</v>
      </c>
    </row>
    <row r="127" spans="1:29" x14ac:dyDescent="0.2">
      <c r="A127" s="7" t="s">
        <v>4</v>
      </c>
      <c r="B127" s="7" t="s">
        <v>5</v>
      </c>
      <c r="C127" s="7" t="s">
        <v>9</v>
      </c>
      <c r="D127" s="7">
        <v>3</v>
      </c>
      <c r="E127" s="7">
        <v>29</v>
      </c>
      <c r="F127" s="7">
        <v>5</v>
      </c>
      <c r="G127" s="7" t="s">
        <v>25</v>
      </c>
      <c r="H127" s="7" t="s">
        <v>26</v>
      </c>
      <c r="I127" s="7">
        <v>204</v>
      </c>
      <c r="J127" s="7">
        <v>1.0138</v>
      </c>
      <c r="K127" s="7">
        <v>204</v>
      </c>
      <c r="L127" s="41">
        <v>1.7390000000000001</v>
      </c>
      <c r="M127" s="7">
        <f t="shared" si="11"/>
        <v>0.72520000000000007</v>
      </c>
      <c r="N127" s="8">
        <v>337.9</v>
      </c>
      <c r="O127" s="46"/>
      <c r="P127" s="44">
        <v>14.01</v>
      </c>
      <c r="Q127" s="52">
        <v>12.6</v>
      </c>
      <c r="S127" s="9">
        <v>41323</v>
      </c>
      <c r="T127" s="9">
        <v>41341</v>
      </c>
      <c r="U127" s="7">
        <v>18</v>
      </c>
      <c r="V127" s="8">
        <f t="shared" si="12"/>
        <v>355.19841944506913</v>
      </c>
      <c r="W127" s="8">
        <f t="shared" si="13"/>
        <v>489.79373889281453</v>
      </c>
      <c r="X127" s="8"/>
      <c r="Y127" s="8"/>
      <c r="Z127" s="8"/>
      <c r="AA127" s="16">
        <f t="shared" si="15"/>
        <v>1.9038120997116437E-2</v>
      </c>
    </row>
    <row r="128" spans="1:29" x14ac:dyDescent="0.2">
      <c r="A128" s="7" t="s">
        <v>4</v>
      </c>
      <c r="B128" s="7" t="s">
        <v>5</v>
      </c>
      <c r="C128" s="7" t="s">
        <v>9</v>
      </c>
      <c r="D128" s="7">
        <v>3</v>
      </c>
      <c r="E128" s="7">
        <v>30</v>
      </c>
      <c r="F128" s="7">
        <v>6</v>
      </c>
      <c r="G128" s="7" t="s">
        <v>25</v>
      </c>
      <c r="H128" s="7" t="s">
        <v>26</v>
      </c>
      <c r="I128" s="7">
        <v>213</v>
      </c>
      <c r="J128" s="7">
        <v>1.0489999999999999</v>
      </c>
      <c r="K128" s="7">
        <v>213</v>
      </c>
      <c r="L128" s="41">
        <v>1.7866</v>
      </c>
      <c r="M128" s="7">
        <f t="shared" si="11"/>
        <v>0.73760000000000003</v>
      </c>
      <c r="N128" s="8">
        <v>222.9</v>
      </c>
      <c r="O128" s="46"/>
      <c r="P128" s="44">
        <v>15.66</v>
      </c>
      <c r="Q128" s="52">
        <v>12.4</v>
      </c>
      <c r="S128" s="9">
        <v>41323</v>
      </c>
      <c r="T128" s="9">
        <v>41341</v>
      </c>
      <c r="U128" s="7">
        <v>18</v>
      </c>
      <c r="V128" s="8">
        <f t="shared" si="12"/>
        <v>234.3111207289314</v>
      </c>
      <c r="W128" s="8">
        <f t="shared" si="13"/>
        <v>317.66692072794388</v>
      </c>
      <c r="X128" s="8"/>
      <c r="Y128" s="8"/>
      <c r="Z128" s="8"/>
      <c r="AA128" s="16">
        <f t="shared" si="15"/>
        <v>1.2347608377500053E-2</v>
      </c>
    </row>
    <row r="129" spans="1:29" x14ac:dyDescent="0.2">
      <c r="A129" s="7" t="s">
        <v>4</v>
      </c>
      <c r="B129" s="7" t="s">
        <v>5</v>
      </c>
      <c r="C129" s="7" t="s">
        <v>8</v>
      </c>
      <c r="D129" s="7">
        <v>3</v>
      </c>
      <c r="E129" s="7">
        <v>31</v>
      </c>
      <c r="F129" s="7">
        <v>1</v>
      </c>
      <c r="G129" s="7" t="s">
        <v>25</v>
      </c>
      <c r="H129" s="7" t="s">
        <v>26</v>
      </c>
      <c r="I129" s="7">
        <v>114</v>
      </c>
      <c r="J129" s="7">
        <v>1.0054000000000001</v>
      </c>
      <c r="K129" s="7">
        <v>114</v>
      </c>
      <c r="L129" s="41">
        <v>2.4941</v>
      </c>
      <c r="M129" s="7">
        <f t="shared" si="11"/>
        <v>1.4886999999999999</v>
      </c>
      <c r="N129" s="8">
        <v>1414.5</v>
      </c>
      <c r="P129" s="7">
        <v>24.31</v>
      </c>
      <c r="Q129" s="52">
        <v>14.2</v>
      </c>
      <c r="S129" s="9">
        <v>41323</v>
      </c>
      <c r="T129" s="9">
        <v>41341</v>
      </c>
      <c r="U129" s="7">
        <v>18</v>
      </c>
      <c r="V129" s="8">
        <f t="shared" si="12"/>
        <v>1486.9137742084947</v>
      </c>
      <c r="W129" s="8">
        <f t="shared" si="13"/>
        <v>998.80014388963173</v>
      </c>
      <c r="X129" s="8">
        <f>AVERAGE(W129:W134)</f>
        <v>787.32165263181889</v>
      </c>
      <c r="Y129" s="8">
        <f>_xlfn.STDEV.S(W129:W134)</f>
        <v>591.83332441336972</v>
      </c>
      <c r="Z129" s="8"/>
      <c r="AA129" s="16">
        <f t="shared" ref="AA129:AA134" si="16">W129/41719</f>
        <v>2.3941133389813556E-2</v>
      </c>
      <c r="AB129" s="16">
        <f>AVERAGE(AA129:AA134)</f>
        <v>1.8872016410552004E-2</v>
      </c>
      <c r="AC129" s="16">
        <f>_xlfn.STDEV.S(AA129:AA134)</f>
        <v>1.4186181941402465E-2</v>
      </c>
    </row>
    <row r="130" spans="1:29" x14ac:dyDescent="0.2">
      <c r="A130" s="7" t="s">
        <v>4</v>
      </c>
      <c r="B130" s="7" t="s">
        <v>5</v>
      </c>
      <c r="C130" s="7" t="s">
        <v>8</v>
      </c>
      <c r="D130" s="7">
        <v>3</v>
      </c>
      <c r="E130" s="7">
        <v>32</v>
      </c>
      <c r="F130" s="7">
        <v>2</v>
      </c>
      <c r="G130" s="7" t="s">
        <v>25</v>
      </c>
      <c r="H130" s="7" t="s">
        <v>26</v>
      </c>
      <c r="I130" s="7">
        <v>123</v>
      </c>
      <c r="J130" s="7">
        <v>1.0051000000000001</v>
      </c>
      <c r="K130" s="7">
        <v>123</v>
      </c>
      <c r="L130" s="41">
        <v>2.4001000000000001</v>
      </c>
      <c r="M130" s="7">
        <f t="shared" si="11"/>
        <v>1.395</v>
      </c>
      <c r="N130" s="8">
        <v>2431.6999999999998</v>
      </c>
      <c r="P130" s="7">
        <v>29.56</v>
      </c>
      <c r="Q130" s="52">
        <v>15.1</v>
      </c>
      <c r="S130" s="9">
        <v>41323</v>
      </c>
      <c r="T130" s="9">
        <v>41341</v>
      </c>
      <c r="U130" s="7">
        <v>18</v>
      </c>
      <c r="V130" s="8">
        <f t="shared" si="12"/>
        <v>2556.18821120028</v>
      </c>
      <c r="W130" s="8">
        <f t="shared" si="13"/>
        <v>1832.3929829392687</v>
      </c>
      <c r="X130" s="8"/>
      <c r="Y130" s="8"/>
      <c r="Z130" s="8"/>
      <c r="AA130" s="16">
        <f t="shared" si="16"/>
        <v>4.3922265225419324E-2</v>
      </c>
    </row>
    <row r="131" spans="1:29" x14ac:dyDescent="0.2">
      <c r="A131" s="7" t="s">
        <v>4</v>
      </c>
      <c r="B131" s="7" t="s">
        <v>5</v>
      </c>
      <c r="C131" s="7" t="s">
        <v>8</v>
      </c>
      <c r="D131" s="7">
        <v>3</v>
      </c>
      <c r="E131" s="7">
        <v>33</v>
      </c>
      <c r="F131" s="7">
        <v>3</v>
      </c>
      <c r="G131" s="7" t="s">
        <v>25</v>
      </c>
      <c r="H131" s="7" t="s">
        <v>26</v>
      </c>
      <c r="I131" s="7">
        <v>132</v>
      </c>
      <c r="J131" s="7">
        <v>1.0154000000000001</v>
      </c>
      <c r="K131" s="7">
        <v>132</v>
      </c>
      <c r="L131" s="41">
        <v>1.2452000000000001</v>
      </c>
      <c r="M131" s="7">
        <f t="shared" si="11"/>
        <v>0.2298</v>
      </c>
      <c r="N131" s="8">
        <v>56.1</v>
      </c>
      <c r="P131" s="7">
        <v>21.36</v>
      </c>
      <c r="Q131" s="52">
        <v>13.7</v>
      </c>
      <c r="S131" s="9">
        <v>41323</v>
      </c>
      <c r="T131" s="9">
        <v>41341</v>
      </c>
      <c r="U131" s="7">
        <v>18</v>
      </c>
      <c r="V131" s="8">
        <f t="shared" si="12"/>
        <v>58.971977895437647</v>
      </c>
      <c r="W131" s="8">
        <f t="shared" si="13"/>
        <v>256.6230543752726</v>
      </c>
      <c r="X131" s="8"/>
      <c r="Y131" s="8"/>
      <c r="Z131" s="8"/>
      <c r="AA131" s="16">
        <f t="shared" si="16"/>
        <v>6.1512273634380639E-3</v>
      </c>
    </row>
    <row r="132" spans="1:29" x14ac:dyDescent="0.2">
      <c r="A132" s="7" t="s">
        <v>4</v>
      </c>
      <c r="B132" s="7" t="s">
        <v>5</v>
      </c>
      <c r="C132" s="7" t="s">
        <v>8</v>
      </c>
      <c r="D132" s="7">
        <v>3</v>
      </c>
      <c r="E132" s="7">
        <v>34</v>
      </c>
      <c r="F132" s="7">
        <v>4</v>
      </c>
      <c r="G132" s="7" t="s">
        <v>25</v>
      </c>
      <c r="H132" s="7" t="s">
        <v>26</v>
      </c>
      <c r="I132" s="7">
        <v>141</v>
      </c>
      <c r="J132" s="7">
        <v>1.0190999999999999</v>
      </c>
      <c r="K132" s="7">
        <v>141</v>
      </c>
      <c r="L132" s="41">
        <v>2.4089</v>
      </c>
      <c r="M132" s="7">
        <f t="shared" si="11"/>
        <v>1.3898000000000001</v>
      </c>
      <c r="N132" s="8">
        <v>958.3</v>
      </c>
      <c r="P132" s="7">
        <v>23.08</v>
      </c>
      <c r="Q132" s="52">
        <v>13.9</v>
      </c>
      <c r="S132" s="9">
        <v>41323</v>
      </c>
      <c r="T132" s="9">
        <v>41341</v>
      </c>
      <c r="U132" s="7">
        <v>18</v>
      </c>
      <c r="V132" s="8">
        <f t="shared" si="12"/>
        <v>1007.3591161710855</v>
      </c>
      <c r="W132" s="8">
        <f t="shared" si="13"/>
        <v>724.82307970289639</v>
      </c>
      <c r="X132" s="8"/>
      <c r="Y132" s="8"/>
      <c r="Z132" s="8"/>
      <c r="AA132" s="16">
        <f t="shared" si="16"/>
        <v>1.737393225395854E-2</v>
      </c>
    </row>
    <row r="133" spans="1:29" x14ac:dyDescent="0.2">
      <c r="A133" s="7" t="s">
        <v>4</v>
      </c>
      <c r="B133" s="7" t="s">
        <v>5</v>
      </c>
      <c r="C133" s="7" t="s">
        <v>8</v>
      </c>
      <c r="D133" s="7">
        <v>3</v>
      </c>
      <c r="E133" s="7">
        <v>35</v>
      </c>
      <c r="F133" s="7">
        <v>5</v>
      </c>
      <c r="G133" s="7" t="s">
        <v>25</v>
      </c>
      <c r="H133" s="7" t="s">
        <v>26</v>
      </c>
      <c r="I133" s="7">
        <v>150</v>
      </c>
      <c r="J133" s="7">
        <v>1.0042</v>
      </c>
      <c r="K133" s="7">
        <v>150</v>
      </c>
      <c r="L133" s="41">
        <v>2.1673</v>
      </c>
      <c r="M133" s="7">
        <f t="shared" si="11"/>
        <v>1.1631</v>
      </c>
      <c r="N133" s="8">
        <v>246</v>
      </c>
      <c r="P133" s="7">
        <v>23.51</v>
      </c>
      <c r="Q133" s="52">
        <v>14.7</v>
      </c>
      <c r="S133" s="9">
        <v>41323</v>
      </c>
      <c r="T133" s="9">
        <v>41341</v>
      </c>
      <c r="U133" s="7">
        <v>18</v>
      </c>
      <c r="V133" s="8">
        <f t="shared" si="12"/>
        <v>258.59369986234691</v>
      </c>
      <c r="W133" s="8">
        <f t="shared" si="13"/>
        <v>222.33144171812131</v>
      </c>
      <c r="X133" s="8"/>
      <c r="Y133" s="8"/>
      <c r="Z133" s="8"/>
      <c r="AA133" s="16">
        <f t="shared" si="16"/>
        <v>5.3292610493569188E-3</v>
      </c>
    </row>
    <row r="134" spans="1:29" x14ac:dyDescent="0.2">
      <c r="A134" s="7" t="s">
        <v>4</v>
      </c>
      <c r="B134" s="7" t="s">
        <v>5</v>
      </c>
      <c r="C134" s="7" t="s">
        <v>8</v>
      </c>
      <c r="D134" s="7">
        <v>3</v>
      </c>
      <c r="E134" s="7">
        <v>36</v>
      </c>
      <c r="F134" s="7">
        <v>6</v>
      </c>
      <c r="G134" s="7" t="s">
        <v>25</v>
      </c>
      <c r="H134" s="7" t="s">
        <v>26</v>
      </c>
      <c r="I134" s="7">
        <v>159</v>
      </c>
      <c r="J134" s="7">
        <v>1.0162</v>
      </c>
      <c r="K134" s="7">
        <v>159</v>
      </c>
      <c r="L134" s="41">
        <v>1.6940999999999999</v>
      </c>
      <c r="M134" s="7">
        <f t="shared" si="11"/>
        <v>0.67789999999999995</v>
      </c>
      <c r="N134" s="8">
        <v>444.3</v>
      </c>
      <c r="P134" s="7">
        <v>16.18</v>
      </c>
      <c r="Q134" s="52">
        <v>12.5</v>
      </c>
      <c r="S134" s="9">
        <v>41323</v>
      </c>
      <c r="T134" s="9">
        <v>41341</v>
      </c>
      <c r="U134" s="7">
        <v>18</v>
      </c>
      <c r="V134" s="8">
        <f t="shared" si="12"/>
        <v>467.04545060504364</v>
      </c>
      <c r="W134" s="8">
        <f t="shared" si="13"/>
        <v>688.9592131657231</v>
      </c>
      <c r="X134" s="8"/>
      <c r="Y134" s="8"/>
      <c r="Z134" s="8"/>
      <c r="AA134" s="16">
        <f t="shared" si="16"/>
        <v>1.6514279181325611E-2</v>
      </c>
    </row>
    <row r="135" spans="1:29" x14ac:dyDescent="0.2">
      <c r="A135" s="7" t="s">
        <v>4</v>
      </c>
      <c r="B135" s="7" t="s">
        <v>5</v>
      </c>
      <c r="C135" s="7" t="s">
        <v>6</v>
      </c>
      <c r="D135" s="7">
        <v>3</v>
      </c>
      <c r="E135" s="7">
        <v>37</v>
      </c>
      <c r="F135" s="7">
        <v>1</v>
      </c>
      <c r="G135" s="7" t="s">
        <v>25</v>
      </c>
      <c r="H135" s="7" t="s">
        <v>26</v>
      </c>
      <c r="I135" s="7">
        <v>6</v>
      </c>
      <c r="J135" s="7">
        <v>1.0017</v>
      </c>
      <c r="K135" s="7">
        <v>6</v>
      </c>
      <c r="L135" s="41">
        <v>1.8462000000000001</v>
      </c>
      <c r="M135" s="7">
        <f t="shared" si="11"/>
        <v>0.84450000000000003</v>
      </c>
      <c r="N135" s="8">
        <v>4.2</v>
      </c>
      <c r="P135" s="7">
        <v>23.87</v>
      </c>
      <c r="Q135" s="52">
        <v>14.3</v>
      </c>
      <c r="S135" s="9">
        <v>41323</v>
      </c>
      <c r="T135" s="9">
        <v>41341</v>
      </c>
      <c r="U135" s="7">
        <v>18</v>
      </c>
      <c r="V135" s="8">
        <f t="shared" si="12"/>
        <v>4.415014387893728</v>
      </c>
      <c r="W135" s="8">
        <f t="shared" si="13"/>
        <v>5.2279625670736865</v>
      </c>
      <c r="X135" s="8">
        <f>AVERAGE(W135:W140)</f>
        <v>5.9505498368179772</v>
      </c>
      <c r="Y135" s="8">
        <f>_xlfn.STDEV.S(W135:W140)</f>
        <v>4.1267133861815628</v>
      </c>
      <c r="Z135" s="8"/>
    </row>
    <row r="136" spans="1:29" x14ac:dyDescent="0.2">
      <c r="A136" s="7" t="s">
        <v>4</v>
      </c>
      <c r="B136" s="7" t="s">
        <v>5</v>
      </c>
      <c r="C136" s="7" t="s">
        <v>6</v>
      </c>
      <c r="D136" s="7">
        <v>3</v>
      </c>
      <c r="E136" s="7">
        <v>38</v>
      </c>
      <c r="F136" s="7">
        <v>2</v>
      </c>
      <c r="G136" s="7" t="s">
        <v>25</v>
      </c>
      <c r="H136" s="7" t="s">
        <v>26</v>
      </c>
      <c r="I136" s="7">
        <v>15</v>
      </c>
      <c r="J136" s="7">
        <v>1.0324</v>
      </c>
      <c r="K136" s="7">
        <v>15</v>
      </c>
      <c r="L136" s="41">
        <v>1.9242999999999999</v>
      </c>
      <c r="M136" s="7">
        <f t="shared" si="11"/>
        <v>0.89189999999999992</v>
      </c>
      <c r="N136" s="8">
        <v>9.3000000000000007</v>
      </c>
      <c r="P136" s="7">
        <v>22.62</v>
      </c>
      <c r="Q136" s="52">
        <v>13.9</v>
      </c>
      <c r="S136" s="9">
        <v>41323</v>
      </c>
      <c r="T136" s="9">
        <v>41341</v>
      </c>
      <c r="U136" s="7">
        <v>18</v>
      </c>
      <c r="V136" s="8">
        <f t="shared" si="12"/>
        <v>9.7761032874789695</v>
      </c>
      <c r="W136" s="8">
        <f t="shared" si="13"/>
        <v>10.960985858817098</v>
      </c>
      <c r="X136" s="8"/>
      <c r="Y136" s="8"/>
      <c r="Z136" s="8"/>
    </row>
    <row r="137" spans="1:29" x14ac:dyDescent="0.2">
      <c r="A137" s="7" t="s">
        <v>4</v>
      </c>
      <c r="B137" s="7" t="s">
        <v>5</v>
      </c>
      <c r="C137" s="7" t="s">
        <v>6</v>
      </c>
      <c r="D137" s="7">
        <v>3</v>
      </c>
      <c r="E137" s="7">
        <v>39</v>
      </c>
      <c r="F137" s="7">
        <v>3</v>
      </c>
      <c r="G137" s="7" t="s">
        <v>25</v>
      </c>
      <c r="H137" s="7" t="s">
        <v>26</v>
      </c>
      <c r="I137" s="7">
        <v>24</v>
      </c>
      <c r="J137" s="7">
        <v>1</v>
      </c>
      <c r="K137" s="7">
        <v>24</v>
      </c>
      <c r="L137" s="41">
        <v>1.9847999999999999</v>
      </c>
      <c r="M137" s="7">
        <f t="shared" si="11"/>
        <v>0.9847999999999999</v>
      </c>
      <c r="N137" s="8">
        <v>3.5</v>
      </c>
      <c r="P137" s="7">
        <v>30.53</v>
      </c>
      <c r="Q137" s="52">
        <v>15</v>
      </c>
      <c r="S137" s="9">
        <v>41323</v>
      </c>
      <c r="T137" s="9">
        <v>41341</v>
      </c>
      <c r="U137" s="7">
        <v>18</v>
      </c>
      <c r="V137" s="8">
        <f t="shared" si="12"/>
        <v>3.6791786565781064</v>
      </c>
      <c r="W137" s="8">
        <f t="shared" si="13"/>
        <v>3.7359653295878421</v>
      </c>
      <c r="X137" s="8"/>
      <c r="Y137" s="8"/>
      <c r="Z137" s="8"/>
    </row>
    <row r="138" spans="1:29" x14ac:dyDescent="0.2">
      <c r="A138" s="7" t="s">
        <v>4</v>
      </c>
      <c r="B138" s="7" t="s">
        <v>5</v>
      </c>
      <c r="C138" s="7" t="s">
        <v>6</v>
      </c>
      <c r="D138" s="7">
        <v>3</v>
      </c>
      <c r="E138" s="7">
        <v>40</v>
      </c>
      <c r="F138" s="7">
        <v>4</v>
      </c>
      <c r="G138" s="7" t="s">
        <v>25</v>
      </c>
      <c r="H138" s="7" t="s">
        <v>26</v>
      </c>
      <c r="I138" s="7">
        <v>33</v>
      </c>
      <c r="J138" s="7">
        <v>1.0194000000000001</v>
      </c>
      <c r="K138" s="7">
        <v>33</v>
      </c>
      <c r="L138" s="41">
        <v>1.9224000000000001</v>
      </c>
      <c r="M138" s="7">
        <f t="shared" si="11"/>
        <v>0.90300000000000002</v>
      </c>
      <c r="N138" s="8">
        <v>4.7</v>
      </c>
      <c r="P138" s="7">
        <v>20.81</v>
      </c>
      <c r="Q138" s="52">
        <v>13.7</v>
      </c>
      <c r="S138" s="9">
        <v>41323</v>
      </c>
      <c r="T138" s="9">
        <v>41341</v>
      </c>
      <c r="U138" s="7">
        <v>18</v>
      </c>
      <c r="V138" s="8">
        <f t="shared" si="12"/>
        <v>4.9406113388334569</v>
      </c>
      <c r="W138" s="8">
        <f t="shared" si="13"/>
        <v>5.4713303863050466</v>
      </c>
      <c r="X138" s="8"/>
      <c r="Y138" s="8"/>
      <c r="Z138" s="8"/>
    </row>
    <row r="139" spans="1:29" x14ac:dyDescent="0.2">
      <c r="A139" s="7" t="s">
        <v>4</v>
      </c>
      <c r="B139" s="7" t="s">
        <v>5</v>
      </c>
      <c r="C139" s="7" t="s">
        <v>6</v>
      </c>
      <c r="D139" s="7">
        <v>3</v>
      </c>
      <c r="E139" s="7">
        <v>41</v>
      </c>
      <c r="F139" s="7">
        <v>5</v>
      </c>
      <c r="G139" s="7" t="s">
        <v>25</v>
      </c>
      <c r="H139" s="7" t="s">
        <v>26</v>
      </c>
      <c r="I139" s="7">
        <v>42</v>
      </c>
      <c r="J139" s="7">
        <v>1.0349999999999999</v>
      </c>
      <c r="K139" s="7">
        <v>42</v>
      </c>
      <c r="L139" s="41">
        <v>1.8713</v>
      </c>
      <c r="M139" s="7">
        <f t="shared" si="11"/>
        <v>0.83630000000000004</v>
      </c>
      <c r="N139" s="8">
        <v>8.1999999999999993</v>
      </c>
      <c r="P139" s="7">
        <v>13.89</v>
      </c>
      <c r="Q139" s="52">
        <v>12</v>
      </c>
      <c r="S139" s="9">
        <v>41323</v>
      </c>
      <c r="T139" s="9">
        <v>41341</v>
      </c>
      <c r="U139" s="7">
        <v>18</v>
      </c>
      <c r="V139" s="8">
        <f t="shared" si="12"/>
        <v>8.619789995411562</v>
      </c>
      <c r="W139" s="8">
        <f t="shared" si="13"/>
        <v>10.307054879124191</v>
      </c>
      <c r="X139" s="8"/>
      <c r="Y139" s="8"/>
      <c r="Z139" s="8"/>
    </row>
    <row r="140" spans="1:29" x14ac:dyDescent="0.2">
      <c r="A140" s="7" t="s">
        <v>4</v>
      </c>
      <c r="B140" s="7" t="s">
        <v>5</v>
      </c>
      <c r="C140" s="7" t="s">
        <v>6</v>
      </c>
      <c r="D140" s="7">
        <v>3</v>
      </c>
      <c r="E140" s="7">
        <v>42</v>
      </c>
      <c r="F140" s="7">
        <v>6</v>
      </c>
      <c r="G140" s="7" t="s">
        <v>25</v>
      </c>
      <c r="H140" s="7" t="s">
        <v>26</v>
      </c>
      <c r="I140" s="7">
        <v>51</v>
      </c>
      <c r="J140" s="7">
        <v>1.0375000000000001</v>
      </c>
      <c r="K140" s="7">
        <v>51</v>
      </c>
      <c r="L140" s="41">
        <v>1.8644000000000001</v>
      </c>
      <c r="M140" s="7">
        <f t="shared" si="11"/>
        <v>0.82689999999999997</v>
      </c>
      <c r="N140" s="8">
        <v>0</v>
      </c>
      <c r="P140" s="7">
        <v>14.68</v>
      </c>
      <c r="Q140" s="52">
        <v>12.3</v>
      </c>
      <c r="S140" s="9">
        <v>41323</v>
      </c>
      <c r="T140" s="9">
        <v>41341</v>
      </c>
      <c r="U140" s="7">
        <v>18</v>
      </c>
      <c r="V140" s="8">
        <f t="shared" si="12"/>
        <v>0</v>
      </c>
      <c r="W140" s="8">
        <f t="shared" si="13"/>
        <v>0</v>
      </c>
      <c r="X140" s="8"/>
      <c r="Y140" s="8"/>
      <c r="Z140" s="8"/>
    </row>
    <row r="141" spans="1:29" x14ac:dyDescent="0.2">
      <c r="A141" s="7" t="s">
        <v>4</v>
      </c>
      <c r="B141" s="7" t="s">
        <v>5</v>
      </c>
      <c r="C141" s="7" t="s">
        <v>7</v>
      </c>
      <c r="D141" s="7">
        <v>3</v>
      </c>
      <c r="E141" s="7">
        <v>43</v>
      </c>
      <c r="F141" s="7">
        <v>1</v>
      </c>
      <c r="G141" s="7" t="s">
        <v>25</v>
      </c>
      <c r="H141" s="7" t="s">
        <v>26</v>
      </c>
      <c r="I141" s="7">
        <v>60</v>
      </c>
      <c r="J141" s="7">
        <v>1.0183</v>
      </c>
      <c r="K141" s="7">
        <v>60</v>
      </c>
      <c r="L141" s="41">
        <v>1.8677999999999999</v>
      </c>
      <c r="M141" s="7">
        <f t="shared" si="11"/>
        <v>0.84949999999999992</v>
      </c>
      <c r="N141" s="8">
        <v>316</v>
      </c>
      <c r="P141" s="7">
        <v>16.899999999999999</v>
      </c>
      <c r="Q141" s="52">
        <v>12.5</v>
      </c>
      <c r="S141" s="9">
        <v>41323</v>
      </c>
      <c r="T141" s="9">
        <v>41341</v>
      </c>
      <c r="U141" s="7">
        <v>18</v>
      </c>
      <c r="V141" s="8">
        <f t="shared" si="12"/>
        <v>332.17727299390901</v>
      </c>
      <c r="W141" s="8">
        <f t="shared" si="13"/>
        <v>391.02680752667339</v>
      </c>
      <c r="X141" s="8">
        <f>AVERAGE(W141:W146)</f>
        <v>666.6698640135877</v>
      </c>
      <c r="Y141" s="8">
        <f>_xlfn.STDEV.S(W141:W146)</f>
        <v>313.25387127629261</v>
      </c>
      <c r="Z141" s="8"/>
      <c r="AA141" s="16">
        <f t="shared" ref="AA141:AA146" si="17">W141/22846</f>
        <v>1.7115766765590186E-2</v>
      </c>
      <c r="AB141" s="16">
        <f>AVERAGE(AA141:AA146)</f>
        <v>2.9181032303842586E-2</v>
      </c>
      <c r="AC141" s="16">
        <f>_xlfn.STDEV.S(AA141:AA146)</f>
        <v>1.3711541244694585E-2</v>
      </c>
    </row>
    <row r="142" spans="1:29" x14ac:dyDescent="0.2">
      <c r="A142" s="7" t="s">
        <v>4</v>
      </c>
      <c r="B142" s="7" t="s">
        <v>5</v>
      </c>
      <c r="C142" s="7" t="s">
        <v>7</v>
      </c>
      <c r="D142" s="7">
        <v>3</v>
      </c>
      <c r="E142" s="7">
        <v>44</v>
      </c>
      <c r="F142" s="7">
        <v>2</v>
      </c>
      <c r="G142" s="7" t="s">
        <v>25</v>
      </c>
      <c r="H142" s="7" t="s">
        <v>26</v>
      </c>
      <c r="I142" s="7">
        <v>69</v>
      </c>
      <c r="J142" s="7">
        <v>1.0126999999999999</v>
      </c>
      <c r="K142" s="7">
        <v>69</v>
      </c>
      <c r="L142" s="41">
        <v>2.6671</v>
      </c>
      <c r="M142" s="7">
        <f t="shared" si="11"/>
        <v>1.6544000000000001</v>
      </c>
      <c r="N142" s="8">
        <v>1109.5999999999999</v>
      </c>
      <c r="P142" s="7">
        <v>28.35</v>
      </c>
      <c r="Q142" s="52">
        <v>14.5</v>
      </c>
      <c r="S142" s="9">
        <v>41323</v>
      </c>
      <c r="T142" s="9">
        <v>41341</v>
      </c>
      <c r="U142" s="7">
        <v>18</v>
      </c>
      <c r="V142" s="8">
        <f t="shared" si="12"/>
        <v>1166.4047535254476</v>
      </c>
      <c r="W142" s="8">
        <f t="shared" si="13"/>
        <v>705.03188680213225</v>
      </c>
      <c r="X142" s="8"/>
      <c r="Y142" s="8"/>
      <c r="Z142" s="8"/>
      <c r="AA142" s="16">
        <f t="shared" si="17"/>
        <v>3.0860189389920873E-2</v>
      </c>
    </row>
    <row r="143" spans="1:29" x14ac:dyDescent="0.2">
      <c r="A143" s="7" t="s">
        <v>4</v>
      </c>
      <c r="B143" s="7" t="s">
        <v>5</v>
      </c>
      <c r="C143" s="7" t="s">
        <v>7</v>
      </c>
      <c r="D143" s="7">
        <v>3</v>
      </c>
      <c r="E143" s="7">
        <v>45</v>
      </c>
      <c r="F143" s="7">
        <v>3</v>
      </c>
      <c r="G143" s="7" t="s">
        <v>25</v>
      </c>
      <c r="H143" s="7" t="s">
        <v>26</v>
      </c>
      <c r="I143" s="7">
        <v>78</v>
      </c>
      <c r="J143" s="7">
        <v>1.0503</v>
      </c>
      <c r="K143" s="7">
        <v>78</v>
      </c>
      <c r="L143" s="41">
        <v>2.4196</v>
      </c>
      <c r="M143" s="7">
        <f t="shared" si="11"/>
        <v>1.3693</v>
      </c>
      <c r="N143" s="8">
        <v>599.1</v>
      </c>
      <c r="P143" s="44">
        <v>27.09</v>
      </c>
      <c r="Q143" s="52">
        <v>14.3</v>
      </c>
      <c r="S143" s="9">
        <v>41323</v>
      </c>
      <c r="T143" s="9">
        <v>41341</v>
      </c>
      <c r="U143" s="7">
        <v>18</v>
      </c>
      <c r="V143" s="8">
        <f t="shared" si="12"/>
        <v>629.77026661598393</v>
      </c>
      <c r="W143" s="8">
        <f t="shared" si="13"/>
        <v>459.92132229313074</v>
      </c>
      <c r="X143" s="8"/>
      <c r="Y143" s="8"/>
      <c r="Z143" s="8"/>
      <c r="AA143" s="16">
        <f t="shared" si="17"/>
        <v>2.0131371894122854E-2</v>
      </c>
    </row>
    <row r="144" spans="1:29" x14ac:dyDescent="0.2">
      <c r="A144" s="7" t="s">
        <v>4</v>
      </c>
      <c r="B144" s="7" t="s">
        <v>5</v>
      </c>
      <c r="C144" s="7" t="s">
        <v>7</v>
      </c>
      <c r="D144" s="7">
        <v>3</v>
      </c>
      <c r="E144" s="7">
        <v>46</v>
      </c>
      <c r="F144" s="7">
        <v>4</v>
      </c>
      <c r="G144" s="7" t="s">
        <v>25</v>
      </c>
      <c r="H144" s="7" t="s">
        <v>26</v>
      </c>
      <c r="I144" s="7">
        <v>87</v>
      </c>
      <c r="J144" s="7">
        <v>1.0166999999999999</v>
      </c>
      <c r="K144" s="7">
        <v>87</v>
      </c>
      <c r="L144" s="41">
        <v>2.2555000000000001</v>
      </c>
      <c r="M144" s="7">
        <f t="shared" si="11"/>
        <v>1.2388000000000001</v>
      </c>
      <c r="N144" s="8">
        <v>1359.7</v>
      </c>
      <c r="P144" s="7">
        <v>20.81</v>
      </c>
      <c r="Q144" s="52">
        <v>13.8</v>
      </c>
      <c r="S144" s="9">
        <v>41323</v>
      </c>
      <c r="T144" s="9">
        <v>41341</v>
      </c>
      <c r="U144" s="7">
        <v>18</v>
      </c>
      <c r="V144" s="8">
        <f t="shared" si="12"/>
        <v>1429.3083483855003</v>
      </c>
      <c r="W144" s="8">
        <f t="shared" si="13"/>
        <v>1153.7845886224572</v>
      </c>
      <c r="X144" s="8"/>
      <c r="Y144" s="8"/>
      <c r="Z144" s="8"/>
      <c r="AA144" s="16">
        <f t="shared" si="17"/>
        <v>5.0502695816443018E-2</v>
      </c>
    </row>
    <row r="145" spans="1:29" x14ac:dyDescent="0.2">
      <c r="A145" s="7" t="s">
        <v>4</v>
      </c>
      <c r="B145" s="7" t="s">
        <v>5</v>
      </c>
      <c r="C145" s="7" t="s">
        <v>7</v>
      </c>
      <c r="D145" s="7">
        <v>3</v>
      </c>
      <c r="E145" s="7">
        <v>47</v>
      </c>
      <c r="F145" s="7">
        <v>5</v>
      </c>
      <c r="G145" s="7" t="s">
        <v>25</v>
      </c>
      <c r="H145" s="7" t="s">
        <v>26</v>
      </c>
      <c r="I145" s="7">
        <v>96</v>
      </c>
      <c r="J145" s="7">
        <v>1.0345</v>
      </c>
      <c r="K145" s="7">
        <v>96</v>
      </c>
      <c r="L145" s="41">
        <v>2.6124000000000001</v>
      </c>
      <c r="M145" s="7">
        <f t="shared" si="11"/>
        <v>1.5779000000000001</v>
      </c>
      <c r="N145" s="8">
        <v>582.4</v>
      </c>
      <c r="P145" s="7">
        <v>25.9</v>
      </c>
      <c r="Q145" s="52">
        <v>14.1</v>
      </c>
      <c r="S145" s="9">
        <v>41323</v>
      </c>
      <c r="T145" s="9">
        <v>41341</v>
      </c>
      <c r="U145" s="7">
        <v>18</v>
      </c>
      <c r="V145" s="8">
        <f t="shared" si="12"/>
        <v>612.21532845459683</v>
      </c>
      <c r="W145" s="8">
        <f t="shared" si="13"/>
        <v>387.99374387134594</v>
      </c>
      <c r="X145" s="8"/>
      <c r="Y145" s="8"/>
      <c r="Z145" s="8"/>
      <c r="AA145" s="16">
        <f t="shared" si="17"/>
        <v>1.6983005509557295E-2</v>
      </c>
    </row>
    <row r="146" spans="1:29" x14ac:dyDescent="0.2">
      <c r="A146" s="7" t="s">
        <v>4</v>
      </c>
      <c r="B146" s="7" t="s">
        <v>5</v>
      </c>
      <c r="C146" s="7" t="s">
        <v>7</v>
      </c>
      <c r="D146" s="7">
        <v>3</v>
      </c>
      <c r="E146" s="7">
        <v>48</v>
      </c>
      <c r="F146" s="7">
        <v>6</v>
      </c>
      <c r="G146" s="7" t="s">
        <v>25</v>
      </c>
      <c r="H146" s="7" t="s">
        <v>26</v>
      </c>
      <c r="I146" s="7">
        <v>105</v>
      </c>
      <c r="J146" s="7">
        <v>1.0008999999999999</v>
      </c>
      <c r="K146" s="7">
        <v>105</v>
      </c>
      <c r="L146" s="41">
        <v>1.6926000000000001</v>
      </c>
      <c r="M146" s="7">
        <f t="shared" si="11"/>
        <v>0.6917000000000002</v>
      </c>
      <c r="N146" s="8">
        <v>593.70000000000005</v>
      </c>
      <c r="P146" s="7">
        <v>14.35</v>
      </c>
      <c r="Q146" s="52">
        <v>11.8</v>
      </c>
      <c r="S146" s="9">
        <v>41323</v>
      </c>
      <c r="T146" s="9">
        <v>41341</v>
      </c>
      <c r="U146" s="7">
        <v>18</v>
      </c>
      <c r="V146" s="8">
        <f t="shared" si="12"/>
        <v>624.09381954583478</v>
      </c>
      <c r="W146" s="8">
        <f t="shared" si="13"/>
        <v>902.26083496578656</v>
      </c>
      <c r="X146" s="8"/>
      <c r="Y146" s="8"/>
      <c r="Z146" s="8"/>
      <c r="AA146" s="16">
        <f t="shared" si="17"/>
        <v>3.9493164447421278E-2</v>
      </c>
    </row>
    <row r="147" spans="1:29" x14ac:dyDescent="0.2">
      <c r="A147" s="7" t="s">
        <v>4</v>
      </c>
      <c r="B147" s="7" t="s">
        <v>5</v>
      </c>
      <c r="C147" s="7" t="s">
        <v>9</v>
      </c>
      <c r="D147" s="7">
        <v>3</v>
      </c>
      <c r="E147" s="7">
        <v>49</v>
      </c>
      <c r="F147" s="7">
        <v>1</v>
      </c>
      <c r="G147" s="7" t="s">
        <v>19</v>
      </c>
      <c r="H147" s="7" t="s">
        <v>20</v>
      </c>
      <c r="I147" s="7">
        <v>165</v>
      </c>
      <c r="J147" s="7">
        <v>1.0111000000000001</v>
      </c>
      <c r="K147" s="7">
        <v>165</v>
      </c>
      <c r="L147" s="41">
        <v>1.2487999999999999</v>
      </c>
      <c r="M147" s="7">
        <f t="shared" si="11"/>
        <v>0.2376999999999998</v>
      </c>
      <c r="N147" s="46">
        <v>0.5</v>
      </c>
      <c r="O147" s="46"/>
      <c r="P147" s="44">
        <v>30.08</v>
      </c>
      <c r="Q147" s="52">
        <v>15.4</v>
      </c>
      <c r="S147" s="9">
        <v>41323</v>
      </c>
      <c r="T147" s="9">
        <v>41326</v>
      </c>
      <c r="U147" s="7">
        <v>3</v>
      </c>
      <c r="V147" s="8">
        <f t="shared" si="12"/>
        <v>0.50417790556932462</v>
      </c>
      <c r="W147" s="8">
        <f t="shared" si="13"/>
        <v>2.1210681765642621</v>
      </c>
      <c r="X147" s="8">
        <f>AVERAGE(W147:W152)</f>
        <v>16.637968834344491</v>
      </c>
      <c r="Y147" s="8">
        <f>_xlfn.STDEV.S(W147:W152)</f>
        <v>19.160870874060144</v>
      </c>
      <c r="Z147" s="8"/>
      <c r="AA147" s="16">
        <f t="shared" ref="AA147:AA158" si="18">W147/25727</f>
        <v>8.2445220063134532E-5</v>
      </c>
      <c r="AB147" s="16">
        <f>AVERAGE(AA147:AA152)</f>
        <v>6.4671235800305095E-4</v>
      </c>
      <c r="AC147" s="16">
        <f>_xlfn.STDEV.S(AA147:AA152)</f>
        <v>7.4477672772029944E-4</v>
      </c>
    </row>
    <row r="148" spans="1:29" x14ac:dyDescent="0.2">
      <c r="A148" s="7" t="s">
        <v>4</v>
      </c>
      <c r="B148" s="7" t="s">
        <v>5</v>
      </c>
      <c r="C148" s="7" t="s">
        <v>9</v>
      </c>
      <c r="D148" s="7">
        <v>3</v>
      </c>
      <c r="E148" s="7">
        <v>50</v>
      </c>
      <c r="F148" s="7">
        <v>2</v>
      </c>
      <c r="G148" s="7" t="s">
        <v>19</v>
      </c>
      <c r="H148" s="7" t="s">
        <v>20</v>
      </c>
      <c r="I148" s="7">
        <v>174</v>
      </c>
      <c r="J148" s="7">
        <v>1.0347999999999999</v>
      </c>
      <c r="K148" s="7">
        <v>174</v>
      </c>
      <c r="L148" s="41">
        <v>1.1934</v>
      </c>
      <c r="M148" s="7">
        <f t="shared" si="11"/>
        <v>0.15860000000000007</v>
      </c>
      <c r="N148" s="46">
        <v>4.9000000000000004</v>
      </c>
      <c r="O148" s="46"/>
      <c r="P148" s="44">
        <v>25.12</v>
      </c>
      <c r="Q148" s="52">
        <v>14.9</v>
      </c>
      <c r="S148" s="9">
        <v>41323</v>
      </c>
      <c r="T148" s="9">
        <v>41326</v>
      </c>
      <c r="U148" s="7">
        <v>3</v>
      </c>
      <c r="V148" s="8">
        <f t="shared" si="12"/>
        <v>4.9409434745793819</v>
      </c>
      <c r="W148" s="8">
        <f t="shared" si="13"/>
        <v>31.153489751446276</v>
      </c>
      <c r="X148" s="8"/>
      <c r="Y148" s="8"/>
      <c r="Z148" s="8"/>
      <c r="AA148" s="16">
        <f t="shared" si="18"/>
        <v>1.2109258658781154E-3</v>
      </c>
    </row>
    <row r="149" spans="1:29" x14ac:dyDescent="0.2">
      <c r="A149" s="7" t="s">
        <v>4</v>
      </c>
      <c r="B149" s="7" t="s">
        <v>5</v>
      </c>
      <c r="C149" s="7" t="s">
        <v>9</v>
      </c>
      <c r="D149" s="7">
        <v>3</v>
      </c>
      <c r="E149" s="7">
        <v>51</v>
      </c>
      <c r="F149" s="7">
        <v>3</v>
      </c>
      <c r="G149" s="7" t="s">
        <v>19</v>
      </c>
      <c r="H149" s="7" t="s">
        <v>20</v>
      </c>
      <c r="I149" s="7">
        <v>183</v>
      </c>
      <c r="J149" s="7">
        <v>1.0026999999999999</v>
      </c>
      <c r="K149" s="7">
        <v>183</v>
      </c>
      <c r="L149" s="41">
        <v>1.1089</v>
      </c>
      <c r="M149" s="7">
        <f t="shared" si="11"/>
        <v>0.10620000000000007</v>
      </c>
      <c r="N149" s="46">
        <v>2.2000000000000002</v>
      </c>
      <c r="O149" s="46"/>
      <c r="P149" s="44">
        <v>14.65</v>
      </c>
      <c r="Q149" s="52">
        <v>12.5</v>
      </c>
      <c r="S149" s="9">
        <v>41323</v>
      </c>
      <c r="T149" s="9">
        <v>41326</v>
      </c>
      <c r="U149" s="7">
        <v>3</v>
      </c>
      <c r="V149" s="8">
        <f t="shared" si="12"/>
        <v>2.2183827845050286</v>
      </c>
      <c r="W149" s="8">
        <f t="shared" si="13"/>
        <v>20.888726784416452</v>
      </c>
      <c r="X149" s="8"/>
      <c r="Y149" s="8"/>
      <c r="Z149" s="8"/>
      <c r="AA149" s="16">
        <f t="shared" si="18"/>
        <v>8.1193791675735426E-4</v>
      </c>
    </row>
    <row r="150" spans="1:29" x14ac:dyDescent="0.2">
      <c r="A150" s="7" t="s">
        <v>4</v>
      </c>
      <c r="B150" s="7" t="s">
        <v>5</v>
      </c>
      <c r="C150" s="7" t="s">
        <v>9</v>
      </c>
      <c r="D150" s="7">
        <v>3</v>
      </c>
      <c r="E150" s="7">
        <v>52</v>
      </c>
      <c r="F150" s="7">
        <v>4</v>
      </c>
      <c r="G150" s="7" t="s">
        <v>19</v>
      </c>
      <c r="H150" s="7" t="s">
        <v>20</v>
      </c>
      <c r="I150" s="7">
        <v>192</v>
      </c>
      <c r="J150" s="7">
        <v>1.0111000000000001</v>
      </c>
      <c r="K150" s="7">
        <v>192</v>
      </c>
      <c r="L150" s="41">
        <v>1.254</v>
      </c>
      <c r="M150" s="7">
        <f t="shared" si="11"/>
        <v>0.24289999999999989</v>
      </c>
      <c r="N150" s="46">
        <v>11</v>
      </c>
      <c r="O150" s="46"/>
      <c r="P150" s="44">
        <v>28.79</v>
      </c>
      <c r="Q150" s="52">
        <v>15.1</v>
      </c>
      <c r="S150" s="9">
        <v>41323</v>
      </c>
      <c r="T150" s="9">
        <v>41326</v>
      </c>
      <c r="U150" s="7">
        <v>3</v>
      </c>
      <c r="V150" s="8">
        <f t="shared" si="12"/>
        <v>11.091913922525142</v>
      </c>
      <c r="W150" s="8">
        <f t="shared" si="13"/>
        <v>45.664528293639961</v>
      </c>
      <c r="X150" s="8"/>
      <c r="Y150" s="8"/>
      <c r="Z150" s="8"/>
      <c r="AA150" s="16">
        <f t="shared" si="18"/>
        <v>1.7749651453197015E-3</v>
      </c>
    </row>
    <row r="151" spans="1:29" x14ac:dyDescent="0.2">
      <c r="A151" s="7" t="s">
        <v>4</v>
      </c>
      <c r="B151" s="7" t="s">
        <v>5</v>
      </c>
      <c r="C151" s="7" t="s">
        <v>9</v>
      </c>
      <c r="D151" s="7">
        <v>3</v>
      </c>
      <c r="E151" s="7">
        <v>53</v>
      </c>
      <c r="F151" s="7">
        <v>5</v>
      </c>
      <c r="G151" s="7" t="s">
        <v>19</v>
      </c>
      <c r="H151" s="7" t="s">
        <v>20</v>
      </c>
      <c r="I151" s="7">
        <v>201</v>
      </c>
      <c r="J151" s="7">
        <v>1.0359</v>
      </c>
      <c r="K151" s="7">
        <v>201</v>
      </c>
      <c r="L151" s="41">
        <v>1.1371</v>
      </c>
      <c r="M151" s="7">
        <f t="shared" si="11"/>
        <v>0.10119999999999996</v>
      </c>
      <c r="N151" s="46">
        <v>0</v>
      </c>
      <c r="O151" s="46"/>
      <c r="P151" s="44">
        <v>14.01</v>
      </c>
      <c r="Q151" s="52">
        <v>12.6</v>
      </c>
      <c r="S151" s="9">
        <v>41323</v>
      </c>
      <c r="T151" s="9">
        <v>41326</v>
      </c>
      <c r="U151" s="7">
        <v>3</v>
      </c>
      <c r="V151" s="8">
        <f t="shared" si="12"/>
        <v>0</v>
      </c>
      <c r="W151" s="8">
        <f t="shared" si="13"/>
        <v>0</v>
      </c>
      <c r="X151" s="8"/>
      <c r="Y151" s="8"/>
      <c r="Z151" s="8"/>
      <c r="AA151" s="16">
        <f t="shared" si="18"/>
        <v>0</v>
      </c>
    </row>
    <row r="152" spans="1:29" x14ac:dyDescent="0.2">
      <c r="A152" s="7" t="s">
        <v>4</v>
      </c>
      <c r="B152" s="7" t="s">
        <v>5</v>
      </c>
      <c r="C152" s="7" t="s">
        <v>9</v>
      </c>
      <c r="D152" s="7">
        <v>3</v>
      </c>
      <c r="E152" s="7">
        <v>54</v>
      </c>
      <c r="F152" s="7">
        <v>6</v>
      </c>
      <c r="G152" s="7" t="s">
        <v>19</v>
      </c>
      <c r="H152" s="7" t="s">
        <v>20</v>
      </c>
      <c r="I152" s="7">
        <v>210</v>
      </c>
      <c r="J152" s="7">
        <v>1.0054000000000001</v>
      </c>
      <c r="K152" s="7">
        <v>210</v>
      </c>
      <c r="L152" s="41">
        <v>1.1134999999999999</v>
      </c>
      <c r="M152" s="7">
        <f t="shared" si="11"/>
        <v>0.10809999999999986</v>
      </c>
      <c r="N152" s="46">
        <v>0</v>
      </c>
      <c r="O152" s="46"/>
      <c r="P152" s="44">
        <v>15.66</v>
      </c>
      <c r="Q152" s="52">
        <v>12.4</v>
      </c>
      <c r="S152" s="9">
        <v>41323</v>
      </c>
      <c r="T152" s="9">
        <v>41326</v>
      </c>
      <c r="U152" s="7">
        <v>3</v>
      </c>
      <c r="V152" s="8">
        <f t="shared" si="12"/>
        <v>0</v>
      </c>
      <c r="W152" s="8">
        <f t="shared" si="13"/>
        <v>0</v>
      </c>
      <c r="X152" s="8"/>
      <c r="Y152" s="8"/>
      <c r="Z152" s="8"/>
      <c r="AA152" s="16">
        <f t="shared" si="18"/>
        <v>0</v>
      </c>
    </row>
    <row r="153" spans="1:29" x14ac:dyDescent="0.2">
      <c r="A153" s="7" t="s">
        <v>4</v>
      </c>
      <c r="B153" s="7" t="s">
        <v>5</v>
      </c>
      <c r="C153" s="7" t="s">
        <v>8</v>
      </c>
      <c r="D153" s="7">
        <v>3</v>
      </c>
      <c r="E153" s="7">
        <v>55</v>
      </c>
      <c r="F153" s="7">
        <v>1</v>
      </c>
      <c r="G153" s="7" t="s">
        <v>19</v>
      </c>
      <c r="H153" s="7" t="s">
        <v>20</v>
      </c>
      <c r="I153" s="7">
        <v>111</v>
      </c>
      <c r="J153" s="7">
        <v>1.0109999999999999</v>
      </c>
      <c r="K153" s="7">
        <v>111</v>
      </c>
      <c r="L153" s="41">
        <v>1.1876</v>
      </c>
      <c r="M153" s="7">
        <f t="shared" si="11"/>
        <v>0.17660000000000009</v>
      </c>
      <c r="N153" s="8">
        <v>0</v>
      </c>
      <c r="P153" s="7">
        <v>24.31</v>
      </c>
      <c r="Q153" s="52">
        <v>14.2</v>
      </c>
      <c r="S153" s="9">
        <v>41323</v>
      </c>
      <c r="T153" s="9">
        <v>41326</v>
      </c>
      <c r="U153" s="7">
        <v>3</v>
      </c>
      <c r="V153" s="8">
        <f t="shared" si="12"/>
        <v>0</v>
      </c>
      <c r="W153" s="8">
        <f t="shared" si="13"/>
        <v>0</v>
      </c>
      <c r="X153" s="8">
        <f>AVERAGE(W153:W158)</f>
        <v>2.6802561071932485</v>
      </c>
      <c r="Y153" s="8">
        <f>_xlfn.STDEV.S(W153:W158)</f>
        <v>5.0568688223151446</v>
      </c>
      <c r="Z153" s="8"/>
      <c r="AA153" s="16">
        <f t="shared" si="18"/>
        <v>0</v>
      </c>
      <c r="AB153" s="16">
        <f>AVERAGE(AA153:AA158)</f>
        <v>1.0418067039270993E-4</v>
      </c>
      <c r="AC153" s="16">
        <f>_xlfn.STDEV.S(AA153:AA158)</f>
        <v>1.9655882233898797E-4</v>
      </c>
    </row>
    <row r="154" spans="1:29" x14ac:dyDescent="0.2">
      <c r="A154" s="7" t="s">
        <v>4</v>
      </c>
      <c r="B154" s="7" t="s">
        <v>5</v>
      </c>
      <c r="C154" s="7" t="s">
        <v>8</v>
      </c>
      <c r="D154" s="7">
        <v>3</v>
      </c>
      <c r="E154" s="7">
        <v>56</v>
      </c>
      <c r="F154" s="7">
        <v>2</v>
      </c>
      <c r="G154" s="7" t="s">
        <v>19</v>
      </c>
      <c r="H154" s="7" t="s">
        <v>20</v>
      </c>
      <c r="I154" s="7">
        <v>120</v>
      </c>
      <c r="J154" s="7">
        <v>1.0133000000000001</v>
      </c>
      <c r="K154" s="7">
        <v>120</v>
      </c>
      <c r="L154" s="41">
        <v>1.181</v>
      </c>
      <c r="M154" s="7">
        <f t="shared" si="11"/>
        <v>0.16769999999999996</v>
      </c>
      <c r="N154" s="8">
        <v>0</v>
      </c>
      <c r="P154" s="7">
        <v>29.56</v>
      </c>
      <c r="Q154" s="52">
        <v>15.1</v>
      </c>
      <c r="S154" s="9">
        <v>41323</v>
      </c>
      <c r="T154" s="9">
        <v>41326</v>
      </c>
      <c r="U154" s="7">
        <v>3</v>
      </c>
      <c r="V154" s="8">
        <f t="shared" si="12"/>
        <v>0</v>
      </c>
      <c r="W154" s="8">
        <f t="shared" si="13"/>
        <v>0</v>
      </c>
      <c r="X154" s="8"/>
      <c r="Y154" s="8"/>
      <c r="Z154" s="8"/>
      <c r="AA154" s="16">
        <f t="shared" si="18"/>
        <v>0</v>
      </c>
    </row>
    <row r="155" spans="1:29" x14ac:dyDescent="0.2">
      <c r="A155" s="7" t="s">
        <v>4</v>
      </c>
      <c r="B155" s="7" t="s">
        <v>5</v>
      </c>
      <c r="C155" s="7" t="s">
        <v>8</v>
      </c>
      <c r="D155" s="7">
        <v>3</v>
      </c>
      <c r="E155" s="7">
        <v>57</v>
      </c>
      <c r="F155" s="7">
        <v>3</v>
      </c>
      <c r="G155" s="7" t="s">
        <v>19</v>
      </c>
      <c r="H155" s="7" t="s">
        <v>20</v>
      </c>
      <c r="I155" s="7">
        <v>129</v>
      </c>
      <c r="J155" s="7">
        <v>1.0104</v>
      </c>
      <c r="K155" s="7">
        <v>129</v>
      </c>
      <c r="L155" s="41">
        <v>1.1486000000000001</v>
      </c>
      <c r="M155" s="7">
        <f t="shared" ref="M155:M218" si="19">L155-J155</f>
        <v>0.1382000000000001</v>
      </c>
      <c r="N155" s="8">
        <v>0</v>
      </c>
      <c r="P155" s="7">
        <v>21.36</v>
      </c>
      <c r="Q155" s="52">
        <v>13.7</v>
      </c>
      <c r="S155" s="9">
        <v>41323</v>
      </c>
      <c r="T155" s="9">
        <v>41326</v>
      </c>
      <c r="U155" s="7">
        <v>3</v>
      </c>
      <c r="V155" s="8">
        <f t="shared" ref="V155:V218" si="20">N155*EXP((LN(2)/$R$3)*U155)</f>
        <v>0</v>
      </c>
      <c r="W155" s="8">
        <f t="shared" ref="W155:W218" si="21">V155/M155</f>
        <v>0</v>
      </c>
      <c r="X155" s="8"/>
      <c r="Y155" s="8"/>
      <c r="Z155" s="8"/>
      <c r="AA155" s="16">
        <f t="shared" si="18"/>
        <v>0</v>
      </c>
    </row>
    <row r="156" spans="1:29" x14ac:dyDescent="0.2">
      <c r="A156" s="7" t="s">
        <v>4</v>
      </c>
      <c r="B156" s="7" t="s">
        <v>5</v>
      </c>
      <c r="C156" s="7" t="s">
        <v>8</v>
      </c>
      <c r="D156" s="7">
        <v>3</v>
      </c>
      <c r="E156" s="7">
        <v>58</v>
      </c>
      <c r="F156" s="7">
        <v>4</v>
      </c>
      <c r="G156" s="7" t="s">
        <v>19</v>
      </c>
      <c r="H156" s="7" t="s">
        <v>20</v>
      </c>
      <c r="I156" s="7">
        <v>138</v>
      </c>
      <c r="J156" s="7">
        <v>1.0196000000000001</v>
      </c>
      <c r="K156" s="7">
        <v>138</v>
      </c>
      <c r="L156" s="41">
        <v>1.2356</v>
      </c>
      <c r="M156" s="7">
        <f t="shared" si="19"/>
        <v>0.21599999999999997</v>
      </c>
      <c r="N156" s="8">
        <v>2.7</v>
      </c>
      <c r="P156" s="7">
        <v>23.08</v>
      </c>
      <c r="Q156" s="52">
        <v>13.9</v>
      </c>
      <c r="S156" s="9">
        <v>41323</v>
      </c>
      <c r="T156" s="9">
        <v>41326</v>
      </c>
      <c r="U156" s="7">
        <v>3</v>
      </c>
      <c r="V156" s="8">
        <f t="shared" si="20"/>
        <v>2.7225606900743533</v>
      </c>
      <c r="W156" s="8">
        <f t="shared" si="21"/>
        <v>12.604447639233118</v>
      </c>
      <c r="X156" s="8"/>
      <c r="Y156" s="8"/>
      <c r="Z156" s="8"/>
      <c r="AA156" s="16">
        <f t="shared" si="18"/>
        <v>4.8993072022517656E-4</v>
      </c>
    </row>
    <row r="157" spans="1:29" x14ac:dyDescent="0.2">
      <c r="A157" s="7" t="s">
        <v>4</v>
      </c>
      <c r="B157" s="7" t="s">
        <v>5</v>
      </c>
      <c r="C157" s="7" t="s">
        <v>8</v>
      </c>
      <c r="D157" s="7">
        <v>3</v>
      </c>
      <c r="E157" s="7">
        <v>59</v>
      </c>
      <c r="F157" s="7">
        <v>5</v>
      </c>
      <c r="G157" s="7" t="s">
        <v>19</v>
      </c>
      <c r="H157" s="7" t="s">
        <v>20</v>
      </c>
      <c r="I157" s="7">
        <v>147</v>
      </c>
      <c r="J157" s="7">
        <v>1.0509999999999999</v>
      </c>
      <c r="K157" s="7">
        <v>147</v>
      </c>
      <c r="L157" s="41">
        <v>1.2373000000000001</v>
      </c>
      <c r="M157" s="7">
        <f t="shared" si="19"/>
        <v>0.18630000000000013</v>
      </c>
      <c r="N157" s="8">
        <v>0</v>
      </c>
      <c r="P157" s="7">
        <v>23.51</v>
      </c>
      <c r="Q157" s="52">
        <v>14.7</v>
      </c>
      <c r="S157" s="9">
        <v>41323</v>
      </c>
      <c r="T157" s="9">
        <v>41326</v>
      </c>
      <c r="U157" s="7">
        <v>3</v>
      </c>
      <c r="V157" s="8">
        <f t="shared" si="20"/>
        <v>0</v>
      </c>
      <c r="W157" s="8">
        <f t="shared" si="21"/>
        <v>0</v>
      </c>
      <c r="X157" s="8"/>
      <c r="Y157" s="8"/>
      <c r="Z157" s="8"/>
      <c r="AA157" s="16">
        <f t="shared" si="18"/>
        <v>0</v>
      </c>
    </row>
    <row r="158" spans="1:29" x14ac:dyDescent="0.2">
      <c r="A158" s="7" t="s">
        <v>4</v>
      </c>
      <c r="B158" s="7" t="s">
        <v>5</v>
      </c>
      <c r="C158" s="7" t="s">
        <v>8</v>
      </c>
      <c r="D158" s="7">
        <v>3</v>
      </c>
      <c r="E158" s="7">
        <v>60</v>
      </c>
      <c r="F158" s="7">
        <v>6</v>
      </c>
      <c r="G158" s="7" t="s">
        <v>19</v>
      </c>
      <c r="H158" s="7" t="s">
        <v>20</v>
      </c>
      <c r="I158" s="7">
        <v>156</v>
      </c>
      <c r="J158" s="7">
        <v>1.0129999999999999</v>
      </c>
      <c r="K158" s="7">
        <v>156</v>
      </c>
      <c r="L158" s="41">
        <v>1.129</v>
      </c>
      <c r="M158" s="7">
        <f t="shared" si="19"/>
        <v>0.1160000000000001</v>
      </c>
      <c r="N158" s="8">
        <v>0.4</v>
      </c>
      <c r="P158" s="7">
        <v>16.18</v>
      </c>
      <c r="Q158" s="52">
        <v>12.5</v>
      </c>
      <c r="S158" s="9">
        <v>41323</v>
      </c>
      <c r="T158" s="9">
        <v>41326</v>
      </c>
      <c r="U158" s="7">
        <v>3</v>
      </c>
      <c r="V158" s="8">
        <f t="shared" si="20"/>
        <v>0.4033423244554597</v>
      </c>
      <c r="W158" s="8">
        <f t="shared" si="21"/>
        <v>3.4770890039263738</v>
      </c>
      <c r="X158" s="8"/>
      <c r="Y158" s="8"/>
      <c r="Z158" s="8"/>
      <c r="AA158" s="16">
        <f t="shared" si="18"/>
        <v>1.3515330213108306E-4</v>
      </c>
    </row>
    <row r="159" spans="1:29" x14ac:dyDescent="0.2">
      <c r="A159" s="7" t="s">
        <v>4</v>
      </c>
      <c r="B159" s="7" t="s">
        <v>5</v>
      </c>
      <c r="C159" s="7" t="s">
        <v>6</v>
      </c>
      <c r="D159" s="7">
        <v>3</v>
      </c>
      <c r="E159" s="7">
        <v>61</v>
      </c>
      <c r="F159" s="7">
        <v>1</v>
      </c>
      <c r="G159" s="7" t="s">
        <v>19</v>
      </c>
      <c r="H159" s="7" t="s">
        <v>20</v>
      </c>
      <c r="I159" s="7">
        <v>3</v>
      </c>
      <c r="J159" s="7">
        <v>1.0017</v>
      </c>
      <c r="K159" s="7">
        <v>3</v>
      </c>
      <c r="L159" s="41">
        <v>1.2037</v>
      </c>
      <c r="M159" s="7">
        <f t="shared" si="19"/>
        <v>0.20199999999999996</v>
      </c>
      <c r="N159" s="8">
        <v>0</v>
      </c>
      <c r="O159" s="8">
        <v>0</v>
      </c>
      <c r="P159" s="7">
        <v>23.87</v>
      </c>
      <c r="Q159" s="52">
        <v>14.3</v>
      </c>
      <c r="S159" s="9">
        <v>41323</v>
      </c>
      <c r="T159" s="9">
        <v>41326</v>
      </c>
      <c r="U159" s="7">
        <v>3</v>
      </c>
      <c r="V159" s="8">
        <f t="shared" si="20"/>
        <v>0</v>
      </c>
      <c r="W159" s="8">
        <f t="shared" si="21"/>
        <v>0</v>
      </c>
      <c r="X159" s="8">
        <f>AVERAGE(W159:W164)</f>
        <v>5.5701298400715773</v>
      </c>
      <c r="Y159" s="8">
        <f>_xlfn.STDEV.S(W159:W164)</f>
        <v>8.63190231472168</v>
      </c>
      <c r="Z159" s="8"/>
    </row>
    <row r="160" spans="1:29" x14ac:dyDescent="0.2">
      <c r="A160" s="7" t="s">
        <v>4</v>
      </c>
      <c r="B160" s="7" t="s">
        <v>5</v>
      </c>
      <c r="C160" s="7" t="s">
        <v>6</v>
      </c>
      <c r="D160" s="7">
        <v>3</v>
      </c>
      <c r="E160" s="7">
        <v>62</v>
      </c>
      <c r="F160" s="7">
        <v>2</v>
      </c>
      <c r="G160" s="7" t="s">
        <v>19</v>
      </c>
      <c r="H160" s="7" t="s">
        <v>20</v>
      </c>
      <c r="I160" s="7">
        <v>12</v>
      </c>
      <c r="J160" s="7">
        <v>1.0006999999999999</v>
      </c>
      <c r="K160" s="7">
        <v>12</v>
      </c>
      <c r="L160" s="41">
        <v>1.1454</v>
      </c>
      <c r="M160" s="7">
        <f t="shared" si="19"/>
        <v>0.14470000000000005</v>
      </c>
      <c r="N160" s="8">
        <v>0</v>
      </c>
      <c r="O160" s="8">
        <v>0</v>
      </c>
      <c r="P160" s="7">
        <v>22.62</v>
      </c>
      <c r="Q160" s="52">
        <v>13.9</v>
      </c>
      <c r="S160" s="9">
        <v>41323</v>
      </c>
      <c r="T160" s="9">
        <v>41326</v>
      </c>
      <c r="U160" s="7">
        <v>3</v>
      </c>
      <c r="V160" s="8">
        <f t="shared" si="20"/>
        <v>0</v>
      </c>
      <c r="W160" s="8">
        <f t="shared" si="21"/>
        <v>0</v>
      </c>
      <c r="X160" s="8"/>
      <c r="Y160" s="8"/>
      <c r="Z160" s="8"/>
    </row>
    <row r="161" spans="1:29" x14ac:dyDescent="0.2">
      <c r="A161" s="7" t="s">
        <v>4</v>
      </c>
      <c r="B161" s="7" t="s">
        <v>5</v>
      </c>
      <c r="C161" s="7" t="s">
        <v>6</v>
      </c>
      <c r="D161" s="7">
        <v>3</v>
      </c>
      <c r="E161" s="7">
        <v>63</v>
      </c>
      <c r="F161" s="7">
        <v>3</v>
      </c>
      <c r="G161" s="7" t="s">
        <v>19</v>
      </c>
      <c r="H161" s="7" t="s">
        <v>20</v>
      </c>
      <c r="I161" s="7">
        <v>21</v>
      </c>
      <c r="J161" s="7">
        <v>1.0189999999999999</v>
      </c>
      <c r="K161" s="7">
        <v>21</v>
      </c>
      <c r="L161" s="41">
        <v>1.1777</v>
      </c>
      <c r="M161" s="7">
        <f t="shared" si="19"/>
        <v>0.15870000000000006</v>
      </c>
      <c r="N161" s="8">
        <v>0</v>
      </c>
      <c r="O161" s="8">
        <v>0</v>
      </c>
      <c r="P161" s="7">
        <v>30.53</v>
      </c>
      <c r="Q161" s="52">
        <v>15</v>
      </c>
      <c r="S161" s="9">
        <v>41323</v>
      </c>
      <c r="T161" s="9">
        <v>41326</v>
      </c>
      <c r="U161" s="7">
        <v>3</v>
      </c>
      <c r="V161" s="8">
        <f t="shared" si="20"/>
        <v>0</v>
      </c>
      <c r="W161" s="8">
        <f t="shared" si="21"/>
        <v>0</v>
      </c>
      <c r="X161" s="8"/>
      <c r="Y161" s="8"/>
      <c r="Z161" s="8"/>
    </row>
    <row r="162" spans="1:29" x14ac:dyDescent="0.2">
      <c r="A162" s="7" t="s">
        <v>4</v>
      </c>
      <c r="B162" s="7" t="s">
        <v>5</v>
      </c>
      <c r="C162" s="7" t="s">
        <v>6</v>
      </c>
      <c r="D162" s="7">
        <v>3</v>
      </c>
      <c r="E162" s="7">
        <v>64</v>
      </c>
      <c r="F162" s="7">
        <v>4</v>
      </c>
      <c r="G162" s="7" t="s">
        <v>19</v>
      </c>
      <c r="H162" s="7" t="s">
        <v>20</v>
      </c>
      <c r="I162" s="7">
        <v>30</v>
      </c>
      <c r="J162" s="7">
        <v>1.0016</v>
      </c>
      <c r="K162" s="7">
        <v>30</v>
      </c>
      <c r="L162" s="41">
        <v>1.1248</v>
      </c>
      <c r="M162" s="7">
        <f t="shared" si="19"/>
        <v>0.12319999999999998</v>
      </c>
      <c r="N162" s="8">
        <v>2</v>
      </c>
      <c r="O162" s="8">
        <v>0</v>
      </c>
      <c r="P162" s="7">
        <v>20.81</v>
      </c>
      <c r="Q162" s="52">
        <v>13.7</v>
      </c>
      <c r="S162" s="9">
        <v>41323</v>
      </c>
      <c r="T162" s="9">
        <v>41326</v>
      </c>
      <c r="U162" s="7">
        <v>3</v>
      </c>
      <c r="V162" s="8">
        <f t="shared" si="20"/>
        <v>2.0167116222772985</v>
      </c>
      <c r="W162" s="8">
        <f t="shared" si="21"/>
        <v>16.36941251848457</v>
      </c>
      <c r="X162" s="8"/>
      <c r="Y162" s="8"/>
      <c r="Z162" s="8"/>
    </row>
    <row r="163" spans="1:29" x14ac:dyDescent="0.2">
      <c r="A163" s="7" t="s">
        <v>4</v>
      </c>
      <c r="B163" s="7" t="s">
        <v>5</v>
      </c>
      <c r="C163" s="7" t="s">
        <v>6</v>
      </c>
      <c r="D163" s="7">
        <v>3</v>
      </c>
      <c r="E163" s="7">
        <v>65</v>
      </c>
      <c r="F163" s="7">
        <v>5</v>
      </c>
      <c r="G163" s="7" t="s">
        <v>19</v>
      </c>
      <c r="H163" s="7" t="s">
        <v>20</v>
      </c>
      <c r="I163" s="7">
        <v>39</v>
      </c>
      <c r="J163" s="7">
        <v>1.0395000000000001</v>
      </c>
      <c r="K163" s="7">
        <v>39</v>
      </c>
      <c r="L163" s="41">
        <v>1.1696</v>
      </c>
      <c r="M163" s="7">
        <f t="shared" si="19"/>
        <v>0.13009999999999988</v>
      </c>
      <c r="N163" s="8">
        <v>2.2000000000000002</v>
      </c>
      <c r="O163" s="8">
        <v>0</v>
      </c>
      <c r="P163" s="7">
        <v>13.89</v>
      </c>
      <c r="Q163" s="52">
        <v>12</v>
      </c>
      <c r="S163" s="9">
        <v>41323</v>
      </c>
      <c r="T163" s="9">
        <v>41326</v>
      </c>
      <c r="U163" s="7">
        <v>3</v>
      </c>
      <c r="V163" s="8">
        <f t="shared" si="20"/>
        <v>2.2183827845050286</v>
      </c>
      <c r="W163" s="8">
        <f t="shared" si="21"/>
        <v>17.051366521944892</v>
      </c>
      <c r="X163" s="8"/>
      <c r="Y163" s="8"/>
      <c r="Z163" s="8"/>
    </row>
    <row r="164" spans="1:29" x14ac:dyDescent="0.2">
      <c r="A164" s="7" t="s">
        <v>4</v>
      </c>
      <c r="B164" s="7" t="s">
        <v>5</v>
      </c>
      <c r="C164" s="7" t="s">
        <v>6</v>
      </c>
      <c r="D164" s="7">
        <v>3</v>
      </c>
      <c r="E164" s="7">
        <v>66</v>
      </c>
      <c r="F164" s="7">
        <v>6</v>
      </c>
      <c r="G164" s="7" t="s">
        <v>19</v>
      </c>
      <c r="H164" s="7" t="s">
        <v>20</v>
      </c>
      <c r="I164" s="7">
        <v>48</v>
      </c>
      <c r="J164" s="7">
        <v>1.0058</v>
      </c>
      <c r="K164" s="7">
        <v>48</v>
      </c>
      <c r="L164" s="41">
        <v>1.1224000000000001</v>
      </c>
      <c r="M164" s="7">
        <f t="shared" si="19"/>
        <v>0.11660000000000004</v>
      </c>
      <c r="N164" s="8">
        <v>0</v>
      </c>
      <c r="O164" s="8">
        <v>0</v>
      </c>
      <c r="P164" s="7">
        <v>14.68</v>
      </c>
      <c r="Q164" s="52">
        <v>12.3</v>
      </c>
      <c r="S164" s="9">
        <v>41323</v>
      </c>
      <c r="T164" s="9">
        <v>41326</v>
      </c>
      <c r="U164" s="7">
        <v>3</v>
      </c>
      <c r="V164" s="8">
        <f t="shared" si="20"/>
        <v>0</v>
      </c>
      <c r="W164" s="8">
        <f t="shared" si="21"/>
        <v>0</v>
      </c>
      <c r="X164" s="8"/>
      <c r="Y164" s="8"/>
      <c r="Z164" s="8"/>
    </row>
    <row r="165" spans="1:29" x14ac:dyDescent="0.2">
      <c r="A165" s="7" t="s">
        <v>4</v>
      </c>
      <c r="B165" s="7" t="s">
        <v>5</v>
      </c>
      <c r="C165" s="7" t="s">
        <v>7</v>
      </c>
      <c r="D165" s="7">
        <v>3</v>
      </c>
      <c r="E165" s="7">
        <v>67</v>
      </c>
      <c r="F165" s="7">
        <v>1</v>
      </c>
      <c r="G165" s="7" t="s">
        <v>19</v>
      </c>
      <c r="H165" s="7" t="s">
        <v>20</v>
      </c>
      <c r="I165" s="7">
        <v>57</v>
      </c>
      <c r="J165" s="7">
        <v>1.0511999999999999</v>
      </c>
      <c r="K165" s="7">
        <v>57</v>
      </c>
      <c r="L165" s="41">
        <v>1.0775999999999999</v>
      </c>
      <c r="M165" s="7">
        <f t="shared" si="19"/>
        <v>2.6399999999999979E-2</v>
      </c>
      <c r="N165" s="8">
        <v>0</v>
      </c>
      <c r="P165" s="7">
        <v>16.899999999999999</v>
      </c>
      <c r="Q165" s="52">
        <v>12.5</v>
      </c>
      <c r="S165" s="9">
        <v>41323</v>
      </c>
      <c r="T165" s="9">
        <v>41326</v>
      </c>
      <c r="U165" s="7">
        <v>3</v>
      </c>
      <c r="V165" s="8">
        <f t="shared" si="20"/>
        <v>0</v>
      </c>
      <c r="W165" s="8">
        <f t="shared" si="21"/>
        <v>0</v>
      </c>
      <c r="X165" s="8">
        <f>AVERAGE(W165:W170)</f>
        <v>5.0075240090527364</v>
      </c>
      <c r="Y165" s="8">
        <f>_xlfn.STDEV.S(W165:W170)</f>
        <v>4.2918331710540381</v>
      </c>
      <c r="Z165" s="8"/>
      <c r="AA165" s="16">
        <f t="shared" ref="AA165:AA170" si="22">W165/22846</f>
        <v>0</v>
      </c>
      <c r="AB165" s="16">
        <f>AVERAGE(AA165:AA170)</f>
        <v>2.1918602858499246E-4</v>
      </c>
      <c r="AC165" s="16">
        <f>_xlfn.STDEV.S(AA165:AA170)</f>
        <v>1.8785928263389818E-4</v>
      </c>
    </row>
    <row r="166" spans="1:29" x14ac:dyDescent="0.2">
      <c r="A166" s="7" t="s">
        <v>4</v>
      </c>
      <c r="B166" s="7" t="s">
        <v>5</v>
      </c>
      <c r="C166" s="7" t="s">
        <v>7</v>
      </c>
      <c r="D166" s="7">
        <v>3</v>
      </c>
      <c r="E166" s="7">
        <v>68</v>
      </c>
      <c r="F166" s="7">
        <v>2</v>
      </c>
      <c r="G166" s="7" t="s">
        <v>19</v>
      </c>
      <c r="H166" s="7" t="s">
        <v>20</v>
      </c>
      <c r="I166" s="7">
        <v>66</v>
      </c>
      <c r="J166" s="7">
        <v>1.0027999999999999</v>
      </c>
      <c r="K166" s="7">
        <v>66</v>
      </c>
      <c r="L166" s="41">
        <v>1.1724000000000001</v>
      </c>
      <c r="M166" s="7">
        <f t="shared" si="19"/>
        <v>0.1696000000000002</v>
      </c>
      <c r="N166" s="8">
        <v>0.7</v>
      </c>
      <c r="P166" s="7">
        <v>28.35</v>
      </c>
      <c r="Q166" s="52">
        <v>14.5</v>
      </c>
      <c r="S166" s="9">
        <v>41323</v>
      </c>
      <c r="T166" s="9">
        <v>41326</v>
      </c>
      <c r="U166" s="7">
        <v>3</v>
      </c>
      <c r="V166" s="8">
        <f t="shared" si="20"/>
        <v>0.70584906779705447</v>
      </c>
      <c r="W166" s="8">
        <f t="shared" si="21"/>
        <v>4.161845918614703</v>
      </c>
      <c r="X166" s="8"/>
      <c r="Y166" s="8"/>
      <c r="Z166" s="8"/>
      <c r="AA166" s="16">
        <f t="shared" si="22"/>
        <v>1.8216956660311229E-4</v>
      </c>
    </row>
    <row r="167" spans="1:29" x14ac:dyDescent="0.2">
      <c r="A167" s="7" t="s">
        <v>4</v>
      </c>
      <c r="B167" s="7" t="s">
        <v>5</v>
      </c>
      <c r="C167" s="7" t="s">
        <v>7</v>
      </c>
      <c r="D167" s="7">
        <v>3</v>
      </c>
      <c r="E167" s="7">
        <v>69</v>
      </c>
      <c r="F167" s="7">
        <v>3</v>
      </c>
      <c r="G167" s="7" t="s">
        <v>19</v>
      </c>
      <c r="H167" s="7" t="s">
        <v>20</v>
      </c>
      <c r="I167" s="7">
        <v>75</v>
      </c>
      <c r="J167" s="7">
        <v>1.0117</v>
      </c>
      <c r="K167" s="7">
        <v>75</v>
      </c>
      <c r="L167" s="41">
        <v>1.1823999999999999</v>
      </c>
      <c r="M167" s="7">
        <f t="shared" si="19"/>
        <v>0.17069999999999985</v>
      </c>
      <c r="N167" s="8">
        <v>0.4</v>
      </c>
      <c r="P167" s="7">
        <v>27.09</v>
      </c>
      <c r="Q167" s="52">
        <v>14.3</v>
      </c>
      <c r="S167" s="9">
        <v>41323</v>
      </c>
      <c r="T167" s="9">
        <v>41326</v>
      </c>
      <c r="U167" s="7">
        <v>3</v>
      </c>
      <c r="V167" s="8">
        <f t="shared" si="20"/>
        <v>0.4033423244554597</v>
      </c>
      <c r="W167" s="8">
        <f t="shared" si="21"/>
        <v>2.3628724338339779</v>
      </c>
      <c r="X167" s="8"/>
      <c r="Y167" s="8"/>
      <c r="Z167" s="8"/>
      <c r="AA167" s="16">
        <f t="shared" si="22"/>
        <v>1.0342608919872091E-4</v>
      </c>
    </row>
    <row r="168" spans="1:29" x14ac:dyDescent="0.2">
      <c r="A168" s="7" t="s">
        <v>4</v>
      </c>
      <c r="B168" s="7" t="s">
        <v>5</v>
      </c>
      <c r="C168" s="7" t="s">
        <v>7</v>
      </c>
      <c r="D168" s="7">
        <v>3</v>
      </c>
      <c r="E168" s="7">
        <v>70</v>
      </c>
      <c r="F168" s="7">
        <v>4</v>
      </c>
      <c r="G168" s="7" t="s">
        <v>19</v>
      </c>
      <c r="H168" s="7" t="s">
        <v>20</v>
      </c>
      <c r="I168" s="7">
        <v>84</v>
      </c>
      <c r="J168" s="7">
        <v>1.0122</v>
      </c>
      <c r="K168" s="7">
        <v>84</v>
      </c>
      <c r="L168" s="41">
        <v>1.141</v>
      </c>
      <c r="M168" s="7">
        <f t="shared" si="19"/>
        <v>0.12880000000000003</v>
      </c>
      <c r="N168" s="8">
        <v>1.2</v>
      </c>
      <c r="P168" s="7">
        <v>20.81</v>
      </c>
      <c r="Q168" s="52">
        <v>13.8</v>
      </c>
      <c r="S168" s="9">
        <v>41323</v>
      </c>
      <c r="T168" s="9">
        <v>41326</v>
      </c>
      <c r="U168" s="7">
        <v>3</v>
      </c>
      <c r="V168" s="8">
        <f t="shared" si="20"/>
        <v>1.2100269733663791</v>
      </c>
      <c r="W168" s="8">
        <f t="shared" si="21"/>
        <v>9.3946193584346176</v>
      </c>
      <c r="X168" s="8"/>
      <c r="Y168" s="8"/>
      <c r="Z168" s="8"/>
      <c r="AA168" s="16">
        <f t="shared" si="22"/>
        <v>4.1121506427534876E-4</v>
      </c>
    </row>
    <row r="169" spans="1:29" x14ac:dyDescent="0.2">
      <c r="A169" s="7" t="s">
        <v>4</v>
      </c>
      <c r="B169" s="7" t="s">
        <v>5</v>
      </c>
      <c r="C169" s="7" t="s">
        <v>7</v>
      </c>
      <c r="D169" s="7">
        <v>3</v>
      </c>
      <c r="E169" s="7">
        <v>71</v>
      </c>
      <c r="F169" s="7">
        <v>5</v>
      </c>
      <c r="G169" s="7" t="s">
        <v>19</v>
      </c>
      <c r="H169" s="7" t="s">
        <v>20</v>
      </c>
      <c r="I169" s="7">
        <v>93</v>
      </c>
      <c r="J169" s="7">
        <v>1.0079</v>
      </c>
      <c r="K169" s="7">
        <v>93</v>
      </c>
      <c r="L169" s="41">
        <v>1.2727999999999999</v>
      </c>
      <c r="M169" s="7">
        <f t="shared" si="19"/>
        <v>0.26489999999999991</v>
      </c>
      <c r="N169" s="8">
        <v>2.9</v>
      </c>
      <c r="P169" s="7">
        <v>25.9</v>
      </c>
      <c r="Q169" s="52">
        <v>14.1</v>
      </c>
      <c r="S169" s="9">
        <v>41323</v>
      </c>
      <c r="T169" s="9">
        <v>41326</v>
      </c>
      <c r="U169" s="7">
        <v>3</v>
      </c>
      <c r="V169" s="8">
        <f t="shared" si="20"/>
        <v>2.9242318523020829</v>
      </c>
      <c r="W169" s="8">
        <f t="shared" si="21"/>
        <v>11.039002839947466</v>
      </c>
      <c r="X169" s="8"/>
      <c r="Y169" s="8"/>
      <c r="Z169" s="8"/>
      <c r="AA169" s="16">
        <f t="shared" si="22"/>
        <v>4.8319193031372959E-4</v>
      </c>
    </row>
    <row r="170" spans="1:29" x14ac:dyDescent="0.2">
      <c r="A170" s="7" t="s">
        <v>4</v>
      </c>
      <c r="B170" s="7" t="s">
        <v>5</v>
      </c>
      <c r="C170" s="7" t="s">
        <v>7</v>
      </c>
      <c r="D170" s="7">
        <v>3</v>
      </c>
      <c r="E170" s="7">
        <v>72</v>
      </c>
      <c r="F170" s="7">
        <v>6</v>
      </c>
      <c r="G170" s="7" t="s">
        <v>19</v>
      </c>
      <c r="H170" s="7" t="s">
        <v>20</v>
      </c>
      <c r="I170" s="7">
        <v>104</v>
      </c>
      <c r="J170" s="7">
        <v>1.0485</v>
      </c>
      <c r="K170" s="7">
        <v>104</v>
      </c>
      <c r="L170" s="41">
        <v>1.1465000000000001</v>
      </c>
      <c r="M170" s="7">
        <f t="shared" si="19"/>
        <v>9.8000000000000087E-2</v>
      </c>
      <c r="N170" s="8">
        <v>0.3</v>
      </c>
      <c r="P170" s="7">
        <v>14.35</v>
      </c>
      <c r="Q170" s="52">
        <v>11.8</v>
      </c>
      <c r="S170" s="9">
        <v>41323</v>
      </c>
      <c r="T170" s="9">
        <v>41326</v>
      </c>
      <c r="U170" s="7">
        <v>3</v>
      </c>
      <c r="V170" s="8">
        <f t="shared" si="20"/>
        <v>0.30250674334159477</v>
      </c>
      <c r="W170" s="8">
        <f t="shared" si="21"/>
        <v>3.0868035034856582</v>
      </c>
      <c r="X170" s="8"/>
      <c r="Y170" s="8"/>
      <c r="Z170" s="8"/>
      <c r="AA170" s="16">
        <f t="shared" si="22"/>
        <v>1.3511352111904309E-4</v>
      </c>
    </row>
    <row r="171" spans="1:29" x14ac:dyDescent="0.2">
      <c r="A171" s="7" t="s">
        <v>4</v>
      </c>
      <c r="B171" s="7" t="s">
        <v>5</v>
      </c>
      <c r="C171" s="7" t="s">
        <v>9</v>
      </c>
      <c r="D171" s="7">
        <v>3</v>
      </c>
      <c r="E171" s="7">
        <v>73</v>
      </c>
      <c r="F171" s="7">
        <v>1</v>
      </c>
      <c r="G171" s="7" t="s">
        <v>17</v>
      </c>
      <c r="H171" s="7" t="s">
        <v>18</v>
      </c>
      <c r="I171" s="7">
        <v>164</v>
      </c>
      <c r="J171" s="7">
        <v>1.0373000000000001</v>
      </c>
      <c r="K171" s="7">
        <v>164</v>
      </c>
      <c r="L171" s="41">
        <v>1.4297</v>
      </c>
      <c r="M171" s="7">
        <f t="shared" si="19"/>
        <v>0.39239999999999986</v>
      </c>
      <c r="N171" s="8">
        <v>6.6</v>
      </c>
      <c r="O171" s="46"/>
      <c r="P171" s="44">
        <v>30.08</v>
      </c>
      <c r="Q171" s="52">
        <v>15.4</v>
      </c>
      <c r="S171" s="9">
        <v>41323</v>
      </c>
      <c r="T171" s="9">
        <v>41339</v>
      </c>
      <c r="U171" s="7">
        <v>16</v>
      </c>
      <c r="V171" s="8">
        <f t="shared" si="20"/>
        <v>6.8994991378884452</v>
      </c>
      <c r="W171" s="8">
        <f t="shared" si="21"/>
        <v>17.582821452315105</v>
      </c>
      <c r="X171" s="8">
        <f>AVERAGE(W171:W176)</f>
        <v>16.728813932611381</v>
      </c>
      <c r="Y171" s="8">
        <f>_xlfn.STDEV.S(W171:W176)</f>
        <v>13.207914726648522</v>
      </c>
      <c r="Z171" s="8"/>
      <c r="AA171" s="16">
        <f t="shared" ref="AA171:AA176" si="23">W171/25727</f>
        <v>6.8343846745889947E-4</v>
      </c>
      <c r="AB171" s="16">
        <f>AVERAGE(AA171:AA176)</f>
        <v>6.5024347699348464E-4</v>
      </c>
      <c r="AC171" s="16">
        <f>_xlfn.STDEV.S(AA171:AA176)</f>
        <v>5.1338728676676368E-4</v>
      </c>
    </row>
    <row r="172" spans="1:29" x14ac:dyDescent="0.2">
      <c r="A172" s="7" t="s">
        <v>4</v>
      </c>
      <c r="B172" s="7" t="s">
        <v>5</v>
      </c>
      <c r="C172" s="7" t="s">
        <v>9</v>
      </c>
      <c r="D172" s="7">
        <v>3</v>
      </c>
      <c r="E172" s="7">
        <v>74</v>
      </c>
      <c r="F172" s="7">
        <v>2</v>
      </c>
      <c r="G172" s="7" t="s">
        <v>17</v>
      </c>
      <c r="H172" s="7" t="s">
        <v>18</v>
      </c>
      <c r="I172" s="7">
        <v>173</v>
      </c>
      <c r="J172" s="7">
        <v>1.0136000000000001</v>
      </c>
      <c r="K172" s="7">
        <v>173</v>
      </c>
      <c r="L172" s="41">
        <v>1.3355999999999999</v>
      </c>
      <c r="M172" s="7">
        <f t="shared" si="19"/>
        <v>0.32199999999999984</v>
      </c>
      <c r="N172" s="8">
        <v>6.8</v>
      </c>
      <c r="O172" s="46"/>
      <c r="P172" s="44">
        <v>25.12</v>
      </c>
      <c r="Q172" s="52">
        <v>14.9</v>
      </c>
      <c r="S172" s="9">
        <v>41323</v>
      </c>
      <c r="T172" s="9">
        <v>41339</v>
      </c>
      <c r="U172" s="7">
        <v>16</v>
      </c>
      <c r="V172" s="8">
        <f t="shared" si="20"/>
        <v>7.10857486933961</v>
      </c>
      <c r="W172" s="8">
        <f t="shared" si="21"/>
        <v>22.076319469998801</v>
      </c>
      <c r="X172" s="8"/>
      <c r="Y172" s="8"/>
      <c r="Z172" s="8"/>
      <c r="AA172" s="16">
        <f t="shared" si="23"/>
        <v>8.5809925253619939E-4</v>
      </c>
    </row>
    <row r="173" spans="1:29" x14ac:dyDescent="0.2">
      <c r="A173" s="7" t="s">
        <v>4</v>
      </c>
      <c r="B173" s="7" t="s">
        <v>5</v>
      </c>
      <c r="C173" s="7" t="s">
        <v>9</v>
      </c>
      <c r="D173" s="7">
        <v>3</v>
      </c>
      <c r="E173" s="7">
        <v>75</v>
      </c>
      <c r="F173" s="7">
        <v>3</v>
      </c>
      <c r="G173" s="7" t="s">
        <v>17</v>
      </c>
      <c r="H173" s="7" t="s">
        <v>18</v>
      </c>
      <c r="I173" s="7">
        <v>182</v>
      </c>
      <c r="J173" s="7">
        <v>1.0205</v>
      </c>
      <c r="K173" s="7">
        <v>182</v>
      </c>
      <c r="L173" s="41">
        <v>1.2135</v>
      </c>
      <c r="M173" s="7">
        <f t="shared" si="19"/>
        <v>0.19300000000000006</v>
      </c>
      <c r="N173" s="8">
        <v>7.4</v>
      </c>
      <c r="O173" s="46"/>
      <c r="P173" s="44">
        <v>14.65</v>
      </c>
      <c r="Q173" s="52">
        <v>12.5</v>
      </c>
      <c r="S173" s="9">
        <v>41323</v>
      </c>
      <c r="T173" s="9">
        <v>41339</v>
      </c>
      <c r="U173" s="7">
        <v>16</v>
      </c>
      <c r="V173" s="8">
        <f t="shared" si="20"/>
        <v>7.7358020636931055</v>
      </c>
      <c r="W173" s="8">
        <f t="shared" si="21"/>
        <v>40.081875977684469</v>
      </c>
      <c r="X173" s="8"/>
      <c r="Y173" s="8"/>
      <c r="Z173" s="8"/>
      <c r="AA173" s="16">
        <f t="shared" si="23"/>
        <v>1.5579692920933055E-3</v>
      </c>
    </row>
    <row r="174" spans="1:29" x14ac:dyDescent="0.2">
      <c r="A174" s="7" t="s">
        <v>4</v>
      </c>
      <c r="B174" s="7" t="s">
        <v>5</v>
      </c>
      <c r="C174" s="7" t="s">
        <v>9</v>
      </c>
      <c r="D174" s="7">
        <v>3</v>
      </c>
      <c r="E174" s="7">
        <v>76</v>
      </c>
      <c r="F174" s="7">
        <v>4</v>
      </c>
      <c r="G174" s="7" t="s">
        <v>17</v>
      </c>
      <c r="H174" s="7" t="s">
        <v>18</v>
      </c>
      <c r="I174" s="7">
        <v>191</v>
      </c>
      <c r="J174" s="7">
        <v>1.0092000000000001</v>
      </c>
      <c r="K174" s="7">
        <v>191</v>
      </c>
      <c r="L174" s="41">
        <v>1.3258000000000001</v>
      </c>
      <c r="M174" s="7">
        <f t="shared" si="19"/>
        <v>0.31659999999999999</v>
      </c>
      <c r="N174" s="8">
        <v>1.6</v>
      </c>
      <c r="O174" s="46"/>
      <c r="P174" s="44">
        <v>28.79</v>
      </c>
      <c r="Q174" s="52">
        <v>15.1</v>
      </c>
      <c r="S174" s="9">
        <v>41323</v>
      </c>
      <c r="T174" s="9">
        <v>41339</v>
      </c>
      <c r="U174" s="7">
        <v>16</v>
      </c>
      <c r="V174" s="8">
        <f t="shared" si="20"/>
        <v>1.6726058516093201</v>
      </c>
      <c r="W174" s="8">
        <f t="shared" si="21"/>
        <v>5.2830254314886931</v>
      </c>
      <c r="X174" s="8"/>
      <c r="Y174" s="8"/>
      <c r="Z174" s="8"/>
      <c r="AA174" s="16">
        <f t="shared" si="23"/>
        <v>2.0534945510509165E-4</v>
      </c>
    </row>
    <row r="175" spans="1:29" x14ac:dyDescent="0.2">
      <c r="A175" s="7" t="s">
        <v>4</v>
      </c>
      <c r="B175" s="7" t="s">
        <v>5</v>
      </c>
      <c r="C175" s="7" t="s">
        <v>9</v>
      </c>
      <c r="D175" s="7">
        <v>3</v>
      </c>
      <c r="E175" s="7">
        <v>77</v>
      </c>
      <c r="F175" s="7">
        <v>5</v>
      </c>
      <c r="G175" s="7" t="s">
        <v>17</v>
      </c>
      <c r="H175" s="7" t="s">
        <v>18</v>
      </c>
      <c r="I175" s="7">
        <v>200</v>
      </c>
      <c r="J175" s="7">
        <v>1.0024</v>
      </c>
      <c r="K175" s="7">
        <v>200</v>
      </c>
      <c r="L175" s="41">
        <v>1.1685000000000001</v>
      </c>
      <c r="M175" s="7">
        <f t="shared" si="19"/>
        <v>0.16610000000000014</v>
      </c>
      <c r="N175" s="8">
        <v>1.4</v>
      </c>
      <c r="O175" s="46"/>
      <c r="P175" s="44">
        <v>14.01</v>
      </c>
      <c r="Q175" s="52">
        <v>12.6</v>
      </c>
      <c r="S175" s="9">
        <v>41323</v>
      </c>
      <c r="T175" s="9">
        <v>41339</v>
      </c>
      <c r="U175" s="7">
        <v>16</v>
      </c>
      <c r="V175" s="8">
        <f t="shared" si="20"/>
        <v>1.463530120158155</v>
      </c>
      <c r="W175" s="8">
        <f t="shared" si="21"/>
        <v>8.8111385921622745</v>
      </c>
      <c r="X175" s="8"/>
      <c r="Y175" s="8"/>
      <c r="Z175" s="8"/>
      <c r="AA175" s="16">
        <f t="shared" si="23"/>
        <v>3.4248604937078846E-4</v>
      </c>
    </row>
    <row r="176" spans="1:29" x14ac:dyDescent="0.2">
      <c r="A176" s="7" t="s">
        <v>4</v>
      </c>
      <c r="B176" s="7" t="s">
        <v>5</v>
      </c>
      <c r="C176" s="7" t="s">
        <v>9</v>
      </c>
      <c r="D176" s="7">
        <v>3</v>
      </c>
      <c r="E176" s="7">
        <v>78</v>
      </c>
      <c r="F176" s="7">
        <v>6</v>
      </c>
      <c r="G176" s="7" t="s">
        <v>17</v>
      </c>
      <c r="H176" s="7" t="s">
        <v>18</v>
      </c>
      <c r="I176" s="7">
        <v>209</v>
      </c>
      <c r="J176" s="7">
        <v>1.0365</v>
      </c>
      <c r="K176" s="7">
        <v>209</v>
      </c>
      <c r="L176" s="41">
        <v>1.1963999999999999</v>
      </c>
      <c r="M176" s="7">
        <f t="shared" si="19"/>
        <v>0.15989999999999993</v>
      </c>
      <c r="N176" s="8">
        <v>1</v>
      </c>
      <c r="O176" s="46"/>
      <c r="P176" s="44">
        <v>15.66</v>
      </c>
      <c r="Q176" s="52">
        <v>12.4</v>
      </c>
      <c r="S176" s="9">
        <v>41323</v>
      </c>
      <c r="T176" s="9">
        <v>41339</v>
      </c>
      <c r="U176" s="7">
        <v>16</v>
      </c>
      <c r="V176" s="8">
        <f t="shared" si="20"/>
        <v>1.045378657255825</v>
      </c>
      <c r="W176" s="8">
        <f t="shared" si="21"/>
        <v>6.5377026720189209</v>
      </c>
      <c r="X176" s="8"/>
      <c r="Y176" s="8"/>
      <c r="Z176" s="8"/>
      <c r="AA176" s="16">
        <f t="shared" si="23"/>
        <v>2.5411834539662304E-4</v>
      </c>
    </row>
    <row r="177" spans="1:29" x14ac:dyDescent="0.2">
      <c r="A177" s="7" t="s">
        <v>4</v>
      </c>
      <c r="B177" s="7" t="s">
        <v>5</v>
      </c>
      <c r="C177" s="7" t="s">
        <v>8</v>
      </c>
      <c r="D177" s="7">
        <v>3</v>
      </c>
      <c r="E177" s="7">
        <v>79</v>
      </c>
      <c r="F177" s="7">
        <v>1</v>
      </c>
      <c r="G177" s="7" t="s">
        <v>17</v>
      </c>
      <c r="H177" s="7" t="s">
        <v>18</v>
      </c>
      <c r="I177" s="7">
        <v>110</v>
      </c>
      <c r="J177" s="7">
        <v>1.0137</v>
      </c>
      <c r="K177" s="7">
        <v>110</v>
      </c>
      <c r="L177" s="41">
        <v>1.2793000000000001</v>
      </c>
      <c r="M177" s="7">
        <f t="shared" si="19"/>
        <v>0.26560000000000006</v>
      </c>
      <c r="N177" s="8">
        <v>1.1000000000000001</v>
      </c>
      <c r="P177" s="7">
        <v>24.31</v>
      </c>
      <c r="Q177" s="52">
        <v>14.2</v>
      </c>
      <c r="S177" s="9">
        <v>41323</v>
      </c>
      <c r="T177" s="9">
        <v>41339</v>
      </c>
      <c r="U177" s="7">
        <v>16</v>
      </c>
      <c r="V177" s="8">
        <f t="shared" si="20"/>
        <v>1.1499165229814077</v>
      </c>
      <c r="W177" s="8">
        <f t="shared" si="21"/>
        <v>4.3295049811046971</v>
      </c>
      <c r="X177" s="8">
        <f>AVERAGE(W177:W182)</f>
        <v>2.6424889758908603</v>
      </c>
      <c r="Y177" s="8">
        <f>_xlfn.STDEV.S(W177:W182)</f>
        <v>3.025207900274792</v>
      </c>
      <c r="Z177" s="8"/>
      <c r="AA177" s="16">
        <f t="shared" ref="AA177:AA182" si="24">W177/41719</f>
        <v>1.0377777466153784E-4</v>
      </c>
      <c r="AB177" s="16">
        <f>AVERAGE(AA177:AA182)</f>
        <v>6.3340180155105853E-5</v>
      </c>
      <c r="AC177" s="16">
        <f>_xlfn.STDEV.S(AA177:AA182)</f>
        <v>7.2513912132956027E-5</v>
      </c>
    </row>
    <row r="178" spans="1:29" x14ac:dyDescent="0.2">
      <c r="A178" s="7" t="s">
        <v>4</v>
      </c>
      <c r="B178" s="7" t="s">
        <v>5</v>
      </c>
      <c r="C178" s="7" t="s">
        <v>8</v>
      </c>
      <c r="D178" s="7">
        <v>3</v>
      </c>
      <c r="E178" s="7">
        <v>80</v>
      </c>
      <c r="F178" s="7">
        <v>2</v>
      </c>
      <c r="G178" s="7" t="s">
        <v>17</v>
      </c>
      <c r="H178" s="7" t="s">
        <v>18</v>
      </c>
      <c r="I178" s="7">
        <v>119</v>
      </c>
      <c r="J178" s="7">
        <v>1.0132000000000001</v>
      </c>
      <c r="K178" s="7">
        <v>119</v>
      </c>
      <c r="L178" s="41">
        <v>1.3931</v>
      </c>
      <c r="M178" s="7">
        <f t="shared" si="19"/>
        <v>0.3798999999999999</v>
      </c>
      <c r="N178" s="8">
        <v>2.5</v>
      </c>
      <c r="P178" s="7">
        <v>29.56</v>
      </c>
      <c r="Q178" s="52">
        <v>15.1</v>
      </c>
      <c r="S178" s="9">
        <v>41323</v>
      </c>
      <c r="T178" s="9">
        <v>41339</v>
      </c>
      <c r="U178" s="7">
        <v>16</v>
      </c>
      <c r="V178" s="8">
        <f t="shared" si="20"/>
        <v>2.6134466431395627</v>
      </c>
      <c r="W178" s="8">
        <f t="shared" si="21"/>
        <v>6.8793015086590241</v>
      </c>
      <c r="X178" s="8"/>
      <c r="Y178" s="8"/>
      <c r="Z178" s="8"/>
      <c r="AA178" s="16">
        <f t="shared" si="24"/>
        <v>1.6489612667271565E-4</v>
      </c>
    </row>
    <row r="179" spans="1:29" x14ac:dyDescent="0.2">
      <c r="A179" s="7" t="s">
        <v>4</v>
      </c>
      <c r="B179" s="7" t="s">
        <v>5</v>
      </c>
      <c r="C179" s="7" t="s">
        <v>8</v>
      </c>
      <c r="D179" s="7">
        <v>3</v>
      </c>
      <c r="E179" s="7">
        <v>81</v>
      </c>
      <c r="F179" s="7">
        <v>3</v>
      </c>
      <c r="G179" s="7" t="s">
        <v>17</v>
      </c>
      <c r="H179" s="7" t="s">
        <v>18</v>
      </c>
      <c r="I179" s="7">
        <v>128</v>
      </c>
      <c r="J179" s="7">
        <v>1.0368999999999999</v>
      </c>
      <c r="K179" s="7">
        <v>128</v>
      </c>
      <c r="L179" s="41">
        <v>1.2401</v>
      </c>
      <c r="M179" s="7">
        <f t="shared" si="19"/>
        <v>0.20320000000000005</v>
      </c>
      <c r="P179" s="7">
        <v>21.36</v>
      </c>
      <c r="Q179" s="52">
        <v>13.7</v>
      </c>
      <c r="S179" s="9">
        <v>41323</v>
      </c>
      <c r="T179" s="9">
        <v>41339</v>
      </c>
      <c r="U179" s="7">
        <v>16</v>
      </c>
      <c r="V179" s="8">
        <f t="shared" si="20"/>
        <v>0</v>
      </c>
      <c r="W179" s="8">
        <f t="shared" si="21"/>
        <v>0</v>
      </c>
      <c r="X179" s="8"/>
      <c r="Y179" s="8"/>
      <c r="Z179" s="8"/>
      <c r="AA179" s="16">
        <f t="shared" si="24"/>
        <v>0</v>
      </c>
    </row>
    <row r="180" spans="1:29" x14ac:dyDescent="0.2">
      <c r="A180" s="7" t="s">
        <v>4</v>
      </c>
      <c r="B180" s="7" t="s">
        <v>5</v>
      </c>
      <c r="C180" s="7" t="s">
        <v>8</v>
      </c>
      <c r="D180" s="7">
        <v>3</v>
      </c>
      <c r="E180" s="7">
        <v>82</v>
      </c>
      <c r="F180" s="7">
        <v>4</v>
      </c>
      <c r="G180" s="7" t="s">
        <v>17</v>
      </c>
      <c r="H180" s="7" t="s">
        <v>18</v>
      </c>
      <c r="I180" s="7">
        <v>137</v>
      </c>
      <c r="J180" s="7">
        <v>1.0113000000000001</v>
      </c>
      <c r="K180" s="7">
        <v>137</v>
      </c>
      <c r="L180" s="41">
        <v>1.3076000000000001</v>
      </c>
      <c r="M180" s="7">
        <f t="shared" si="19"/>
        <v>0.29630000000000001</v>
      </c>
      <c r="N180" s="8">
        <v>0</v>
      </c>
      <c r="P180" s="7">
        <v>23.08</v>
      </c>
      <c r="Q180" s="52">
        <v>13.9</v>
      </c>
      <c r="S180" s="9">
        <v>41323</v>
      </c>
      <c r="T180" s="9">
        <v>41339</v>
      </c>
      <c r="U180" s="7">
        <v>16</v>
      </c>
      <c r="V180" s="8">
        <f t="shared" si="20"/>
        <v>0</v>
      </c>
      <c r="W180" s="8">
        <f t="shared" si="21"/>
        <v>0</v>
      </c>
      <c r="X180" s="8"/>
      <c r="Y180" s="8"/>
      <c r="Z180" s="8"/>
      <c r="AA180" s="16">
        <f t="shared" si="24"/>
        <v>0</v>
      </c>
    </row>
    <row r="181" spans="1:29" x14ac:dyDescent="0.2">
      <c r="A181" s="7" t="s">
        <v>4</v>
      </c>
      <c r="B181" s="7" t="s">
        <v>5</v>
      </c>
      <c r="C181" s="7" t="s">
        <v>8</v>
      </c>
      <c r="D181" s="7">
        <v>3</v>
      </c>
      <c r="E181" s="7">
        <v>83</v>
      </c>
      <c r="F181" s="7">
        <v>5</v>
      </c>
      <c r="G181" s="7" t="s">
        <v>17</v>
      </c>
      <c r="H181" s="7" t="s">
        <v>18</v>
      </c>
      <c r="I181" s="7">
        <v>146</v>
      </c>
      <c r="J181" s="7">
        <v>1.0178</v>
      </c>
      <c r="K181" s="7">
        <v>146</v>
      </c>
      <c r="L181" s="41">
        <v>1.3464</v>
      </c>
      <c r="M181" s="7">
        <f t="shared" si="19"/>
        <v>0.3286</v>
      </c>
      <c r="N181" s="8">
        <v>0</v>
      </c>
      <c r="P181" s="7">
        <v>23.51</v>
      </c>
      <c r="Q181" s="52">
        <v>14.7</v>
      </c>
      <c r="S181" s="9">
        <v>41323</v>
      </c>
      <c r="T181" s="9">
        <v>41339</v>
      </c>
      <c r="U181" s="7">
        <v>16</v>
      </c>
      <c r="V181" s="8">
        <f t="shared" si="20"/>
        <v>0</v>
      </c>
      <c r="W181" s="8">
        <f t="shared" si="21"/>
        <v>0</v>
      </c>
      <c r="X181" s="8"/>
      <c r="Y181" s="8"/>
      <c r="Z181" s="8"/>
      <c r="AA181" s="16">
        <f t="shared" si="24"/>
        <v>0</v>
      </c>
    </row>
    <row r="182" spans="1:29" x14ac:dyDescent="0.2">
      <c r="A182" s="7" t="s">
        <v>4</v>
      </c>
      <c r="B182" s="7" t="s">
        <v>5</v>
      </c>
      <c r="C182" s="7" t="s">
        <v>8</v>
      </c>
      <c r="D182" s="7">
        <v>3</v>
      </c>
      <c r="E182" s="7">
        <v>84</v>
      </c>
      <c r="F182" s="7">
        <v>6</v>
      </c>
      <c r="G182" s="7" t="s">
        <v>17</v>
      </c>
      <c r="H182" s="7" t="s">
        <v>18</v>
      </c>
      <c r="I182" s="7">
        <v>155</v>
      </c>
      <c r="J182" s="7">
        <v>1.0024</v>
      </c>
      <c r="K182" s="7">
        <v>155</v>
      </c>
      <c r="L182" s="41">
        <v>1.2049000000000001</v>
      </c>
      <c r="M182" s="7">
        <f t="shared" si="19"/>
        <v>0.20250000000000012</v>
      </c>
      <c r="N182" s="8">
        <v>0.9</v>
      </c>
      <c r="P182" s="7">
        <v>16.18</v>
      </c>
      <c r="Q182" s="52">
        <v>12.5</v>
      </c>
      <c r="S182" s="9">
        <v>41323</v>
      </c>
      <c r="T182" s="9">
        <v>41339</v>
      </c>
      <c r="U182" s="7">
        <v>16</v>
      </c>
      <c r="V182" s="8">
        <f t="shared" si="20"/>
        <v>0.94084079153024258</v>
      </c>
      <c r="W182" s="8">
        <f t="shared" si="21"/>
        <v>4.6461273655814423</v>
      </c>
      <c r="X182" s="8"/>
      <c r="Y182" s="8"/>
      <c r="Z182" s="8"/>
      <c r="AA182" s="16">
        <f t="shared" si="24"/>
        <v>1.1136717959638156E-4</v>
      </c>
    </row>
    <row r="183" spans="1:29" x14ac:dyDescent="0.2">
      <c r="A183" s="7" t="s">
        <v>4</v>
      </c>
      <c r="B183" s="7" t="s">
        <v>5</v>
      </c>
      <c r="C183" s="7" t="s">
        <v>6</v>
      </c>
      <c r="D183" s="7">
        <v>3</v>
      </c>
      <c r="E183" s="7">
        <v>85</v>
      </c>
      <c r="F183" s="7">
        <v>1</v>
      </c>
      <c r="G183" s="7" t="s">
        <v>17</v>
      </c>
      <c r="H183" s="7" t="s">
        <v>18</v>
      </c>
      <c r="I183" s="7">
        <v>2</v>
      </c>
      <c r="J183" s="7">
        <v>1.0023</v>
      </c>
      <c r="K183" s="7">
        <v>2</v>
      </c>
      <c r="L183" s="41">
        <v>1.3323</v>
      </c>
      <c r="M183" s="7">
        <f t="shared" si="19"/>
        <v>0.33000000000000007</v>
      </c>
      <c r="N183" s="8">
        <v>1.6</v>
      </c>
      <c r="P183" s="7">
        <v>23.87</v>
      </c>
      <c r="Q183" s="52">
        <v>14.3</v>
      </c>
      <c r="S183" s="9">
        <v>41323</v>
      </c>
      <c r="T183" s="9">
        <v>41339</v>
      </c>
      <c r="U183" s="7">
        <v>16</v>
      </c>
      <c r="V183" s="8">
        <f t="shared" si="20"/>
        <v>1.6726058516093201</v>
      </c>
      <c r="W183" s="8">
        <f t="shared" si="21"/>
        <v>5.068502580634302</v>
      </c>
      <c r="X183" s="8">
        <f>AVERAGE(W183:W188)</f>
        <v>3.6323390824690236</v>
      </c>
      <c r="Y183" s="8">
        <f>_xlfn.STDEV.S(W183:W188)</f>
        <v>2.9842518047165325</v>
      </c>
      <c r="Z183" s="8"/>
    </row>
    <row r="184" spans="1:29" x14ac:dyDescent="0.2">
      <c r="A184" s="7" t="s">
        <v>4</v>
      </c>
      <c r="B184" s="7" t="s">
        <v>5</v>
      </c>
      <c r="C184" s="7" t="s">
        <v>6</v>
      </c>
      <c r="D184" s="7">
        <v>3</v>
      </c>
      <c r="E184" s="7">
        <v>86</v>
      </c>
      <c r="F184" s="7">
        <v>2</v>
      </c>
      <c r="G184" s="7" t="s">
        <v>17</v>
      </c>
      <c r="H184" s="7" t="s">
        <v>18</v>
      </c>
      <c r="I184" s="7">
        <v>11</v>
      </c>
      <c r="J184" s="7">
        <v>1.0046999999999999</v>
      </c>
      <c r="K184" s="7">
        <v>11</v>
      </c>
      <c r="L184" s="41">
        <v>1.3272999999999999</v>
      </c>
      <c r="M184" s="7">
        <f t="shared" si="19"/>
        <v>0.3226</v>
      </c>
      <c r="N184" s="8">
        <v>1.2</v>
      </c>
      <c r="P184" s="7">
        <v>22.62</v>
      </c>
      <c r="Q184" s="52">
        <v>13.9</v>
      </c>
      <c r="S184" s="9">
        <v>41323</v>
      </c>
      <c r="T184" s="9">
        <v>41339</v>
      </c>
      <c r="U184" s="7">
        <v>16</v>
      </c>
      <c r="V184" s="8">
        <f t="shared" si="20"/>
        <v>1.2544543887069899</v>
      </c>
      <c r="W184" s="8">
        <f t="shared" si="21"/>
        <v>3.8885752904742401</v>
      </c>
      <c r="X184" s="8"/>
      <c r="Y184" s="8"/>
      <c r="Z184" s="8"/>
    </row>
    <row r="185" spans="1:29" x14ac:dyDescent="0.2">
      <c r="A185" s="7" t="s">
        <v>4</v>
      </c>
      <c r="B185" s="7" t="s">
        <v>5</v>
      </c>
      <c r="C185" s="7" t="s">
        <v>6</v>
      </c>
      <c r="D185" s="7">
        <v>3</v>
      </c>
      <c r="E185" s="7">
        <v>87</v>
      </c>
      <c r="F185" s="7">
        <v>3</v>
      </c>
      <c r="G185" s="7" t="s">
        <v>17</v>
      </c>
      <c r="H185" s="7" t="s">
        <v>18</v>
      </c>
      <c r="I185" s="7">
        <v>20</v>
      </c>
      <c r="J185" s="7">
        <v>0.99950000000000006</v>
      </c>
      <c r="K185" s="7">
        <v>20</v>
      </c>
      <c r="L185" s="41">
        <v>1.393</v>
      </c>
      <c r="M185" s="7">
        <f t="shared" si="19"/>
        <v>0.39349999999999996</v>
      </c>
      <c r="N185" s="8">
        <v>0</v>
      </c>
      <c r="P185" s="7">
        <v>30.53</v>
      </c>
      <c r="Q185" s="52">
        <v>15</v>
      </c>
      <c r="S185" s="9">
        <v>41323</v>
      </c>
      <c r="T185" s="9">
        <v>41339</v>
      </c>
      <c r="U185" s="7">
        <v>16</v>
      </c>
      <c r="V185" s="8">
        <f t="shared" si="20"/>
        <v>0</v>
      </c>
      <c r="W185" s="8">
        <f t="shared" si="21"/>
        <v>0</v>
      </c>
      <c r="X185" s="8"/>
      <c r="Y185" s="8"/>
      <c r="Z185" s="8"/>
    </row>
    <row r="186" spans="1:29" x14ac:dyDescent="0.2">
      <c r="A186" s="7" t="s">
        <v>4</v>
      </c>
      <c r="B186" s="7" t="s">
        <v>5</v>
      </c>
      <c r="C186" s="7" t="s">
        <v>6</v>
      </c>
      <c r="D186" s="7">
        <v>3</v>
      </c>
      <c r="E186" s="7">
        <v>88</v>
      </c>
      <c r="F186" s="7">
        <v>4</v>
      </c>
      <c r="G186" s="7" t="s">
        <v>17</v>
      </c>
      <c r="H186" s="7" t="s">
        <v>18</v>
      </c>
      <c r="I186" s="7">
        <v>29</v>
      </c>
      <c r="J186" s="7">
        <v>1.0138</v>
      </c>
      <c r="K186" s="7">
        <v>29</v>
      </c>
      <c r="L186" s="41">
        <v>1.2708999999999999</v>
      </c>
      <c r="M186" s="7">
        <f t="shared" si="19"/>
        <v>0.25709999999999988</v>
      </c>
      <c r="N186" s="8">
        <v>1.7</v>
      </c>
      <c r="P186" s="7">
        <v>20.81</v>
      </c>
      <c r="Q186" s="52">
        <v>13.7</v>
      </c>
      <c r="S186" s="9">
        <v>41323</v>
      </c>
      <c r="T186" s="9">
        <v>41339</v>
      </c>
      <c r="U186" s="7">
        <v>16</v>
      </c>
      <c r="V186" s="8">
        <f t="shared" si="20"/>
        <v>1.7771437173349025</v>
      </c>
      <c r="W186" s="8">
        <f t="shared" si="21"/>
        <v>6.9122665007191886</v>
      </c>
      <c r="X186" s="8"/>
      <c r="Y186" s="8"/>
      <c r="Z186" s="8"/>
    </row>
    <row r="187" spans="1:29" x14ac:dyDescent="0.2">
      <c r="A187" s="7" t="s">
        <v>4</v>
      </c>
      <c r="B187" s="7" t="s">
        <v>5</v>
      </c>
      <c r="C187" s="7" t="s">
        <v>6</v>
      </c>
      <c r="D187" s="7">
        <v>3</v>
      </c>
      <c r="E187" s="7">
        <v>89</v>
      </c>
      <c r="F187" s="7">
        <v>5</v>
      </c>
      <c r="G187" s="7" t="s">
        <v>17</v>
      </c>
      <c r="H187" s="7" t="s">
        <v>18</v>
      </c>
      <c r="I187" s="7">
        <v>38</v>
      </c>
      <c r="J187" s="7">
        <v>1.0044</v>
      </c>
      <c r="K187" s="7">
        <v>38</v>
      </c>
      <c r="L187" s="41">
        <v>1.1632</v>
      </c>
      <c r="M187" s="7">
        <f t="shared" si="19"/>
        <v>0.15880000000000005</v>
      </c>
      <c r="N187" s="8">
        <v>0.9</v>
      </c>
      <c r="P187" s="7">
        <v>13.89</v>
      </c>
      <c r="Q187" s="52">
        <v>12</v>
      </c>
      <c r="S187" s="9">
        <v>41323</v>
      </c>
      <c r="T187" s="9">
        <v>41339</v>
      </c>
      <c r="U187" s="7">
        <v>16</v>
      </c>
      <c r="V187" s="8">
        <f t="shared" si="20"/>
        <v>0.94084079153024258</v>
      </c>
      <c r="W187" s="8">
        <f t="shared" si="21"/>
        <v>5.9246901229864122</v>
      </c>
      <c r="X187" s="8"/>
      <c r="Y187" s="8"/>
      <c r="Z187" s="8"/>
    </row>
    <row r="188" spans="1:29" x14ac:dyDescent="0.2">
      <c r="A188" s="7" t="s">
        <v>4</v>
      </c>
      <c r="B188" s="7" t="s">
        <v>5</v>
      </c>
      <c r="C188" s="7" t="s">
        <v>6</v>
      </c>
      <c r="D188" s="7">
        <v>3</v>
      </c>
      <c r="E188" s="7">
        <v>90</v>
      </c>
      <c r="F188" s="7">
        <v>6</v>
      </c>
      <c r="G188" s="7" t="s">
        <v>17</v>
      </c>
      <c r="H188" s="7" t="s">
        <v>18</v>
      </c>
      <c r="I188" s="7">
        <v>47</v>
      </c>
      <c r="J188" s="7">
        <v>1.0169999999999999</v>
      </c>
      <c r="K188" s="7">
        <v>47</v>
      </c>
      <c r="L188" s="41">
        <v>1.1718999999999999</v>
      </c>
      <c r="M188" s="7">
        <f t="shared" si="19"/>
        <v>0.15490000000000004</v>
      </c>
      <c r="N188" s="8">
        <v>0</v>
      </c>
      <c r="P188" s="7">
        <v>14.68</v>
      </c>
      <c r="Q188" s="52">
        <v>12.3</v>
      </c>
      <c r="S188" s="9">
        <v>41323</v>
      </c>
      <c r="T188" s="9">
        <v>41339</v>
      </c>
      <c r="U188" s="7">
        <v>16</v>
      </c>
      <c r="V188" s="8">
        <f t="shared" si="20"/>
        <v>0</v>
      </c>
      <c r="W188" s="8">
        <f t="shared" si="21"/>
        <v>0</v>
      </c>
      <c r="X188" s="8"/>
      <c r="Y188" s="8"/>
      <c r="Z188" s="8"/>
    </row>
    <row r="189" spans="1:29" x14ac:dyDescent="0.2">
      <c r="A189" s="7" t="s">
        <v>4</v>
      </c>
      <c r="B189" s="7" t="s">
        <v>5</v>
      </c>
      <c r="C189" s="7" t="s">
        <v>7</v>
      </c>
      <c r="D189" s="7">
        <v>3</v>
      </c>
      <c r="E189" s="7">
        <v>91</v>
      </c>
      <c r="F189" s="7">
        <v>1</v>
      </c>
      <c r="G189" s="7" t="s">
        <v>17</v>
      </c>
      <c r="H189" s="7" t="s">
        <v>18</v>
      </c>
      <c r="I189" s="7">
        <v>56</v>
      </c>
      <c r="J189" s="7">
        <v>1.0495000000000001</v>
      </c>
      <c r="K189" s="7">
        <v>56</v>
      </c>
      <c r="L189" s="41">
        <v>1.1955</v>
      </c>
      <c r="M189" s="7">
        <f t="shared" si="19"/>
        <v>0.14599999999999991</v>
      </c>
      <c r="N189" s="8">
        <v>3.2</v>
      </c>
      <c r="P189" s="7">
        <v>16.899999999999999</v>
      </c>
      <c r="Q189" s="52">
        <v>12.5</v>
      </c>
      <c r="S189" s="9">
        <v>41323</v>
      </c>
      <c r="T189" s="9">
        <v>41339</v>
      </c>
      <c r="U189" s="7">
        <v>16</v>
      </c>
      <c r="V189" s="8">
        <f t="shared" si="20"/>
        <v>3.3452117032186401</v>
      </c>
      <c r="W189" s="8">
        <f t="shared" si="21"/>
        <v>22.912408926155084</v>
      </c>
      <c r="X189" s="8">
        <f>AVERAGE(W189:W194)</f>
        <v>11.914805186469392</v>
      </c>
      <c r="Y189" s="8">
        <f>_xlfn.STDEV.S(W189:W194)</f>
        <v>6.7845040380910095</v>
      </c>
      <c r="Z189" s="8"/>
      <c r="AA189" s="16">
        <f t="shared" ref="AA189:AA194" si="25">W189/22846</f>
        <v>1.0029068075879841E-3</v>
      </c>
      <c r="AB189" s="16">
        <f>AVERAGE(AA189:AA194)</f>
        <v>5.215269713065478E-4</v>
      </c>
      <c r="AC189" s="16">
        <f>_xlfn.STDEV.S(AA189:AA194)</f>
        <v>2.9696682299269067E-4</v>
      </c>
    </row>
    <row r="190" spans="1:29" x14ac:dyDescent="0.2">
      <c r="A190" s="7" t="s">
        <v>4</v>
      </c>
      <c r="B190" s="7" t="s">
        <v>5</v>
      </c>
      <c r="C190" s="7" t="s">
        <v>7</v>
      </c>
      <c r="D190" s="7">
        <v>3</v>
      </c>
      <c r="E190" s="7">
        <v>92</v>
      </c>
      <c r="F190" s="7">
        <v>2</v>
      </c>
      <c r="G190" s="7" t="s">
        <v>17</v>
      </c>
      <c r="H190" s="7" t="s">
        <v>18</v>
      </c>
      <c r="I190" s="7">
        <v>65</v>
      </c>
      <c r="J190" s="7">
        <v>1.0017</v>
      </c>
      <c r="K190" s="7">
        <v>65</v>
      </c>
      <c r="L190" s="41">
        <v>1.294</v>
      </c>
      <c r="M190" s="7">
        <f t="shared" si="19"/>
        <v>0.2923</v>
      </c>
      <c r="N190" s="8">
        <v>2.9</v>
      </c>
      <c r="P190" s="7">
        <v>28.35</v>
      </c>
      <c r="Q190" s="52">
        <v>14.5</v>
      </c>
      <c r="S190" s="9">
        <v>41323</v>
      </c>
      <c r="T190" s="9">
        <v>41339</v>
      </c>
      <c r="U190" s="7">
        <v>16</v>
      </c>
      <c r="V190" s="8">
        <f t="shared" si="20"/>
        <v>3.0315981060418924</v>
      </c>
      <c r="W190" s="8">
        <f t="shared" si="21"/>
        <v>10.371529613554198</v>
      </c>
      <c r="X190" s="8"/>
      <c r="Y190" s="8"/>
      <c r="Z190" s="8"/>
      <c r="AA190" s="16">
        <f t="shared" si="25"/>
        <v>4.5397573376320576E-4</v>
      </c>
    </row>
    <row r="191" spans="1:29" x14ac:dyDescent="0.2">
      <c r="A191" s="7" t="s">
        <v>4</v>
      </c>
      <c r="B191" s="7" t="s">
        <v>5</v>
      </c>
      <c r="C191" s="7" t="s">
        <v>7</v>
      </c>
      <c r="D191" s="7">
        <v>3</v>
      </c>
      <c r="E191" s="7">
        <v>93</v>
      </c>
      <c r="F191" s="7">
        <v>3</v>
      </c>
      <c r="G191" s="7" t="s">
        <v>17</v>
      </c>
      <c r="H191" s="7" t="s">
        <v>18</v>
      </c>
      <c r="I191" s="7">
        <v>74</v>
      </c>
      <c r="J191" s="7">
        <v>1.0126999999999999</v>
      </c>
      <c r="K191" s="7">
        <v>74</v>
      </c>
      <c r="L191" s="41">
        <v>1.2961</v>
      </c>
      <c r="M191" s="7">
        <f t="shared" si="19"/>
        <v>0.2834000000000001</v>
      </c>
      <c r="N191" s="8">
        <v>3.5</v>
      </c>
      <c r="P191" s="7">
        <v>27.09</v>
      </c>
      <c r="Q191" s="52">
        <v>14.3</v>
      </c>
      <c r="S191" s="9">
        <v>41323</v>
      </c>
      <c r="T191" s="9">
        <v>41339</v>
      </c>
      <c r="U191" s="7">
        <v>16</v>
      </c>
      <c r="V191" s="8">
        <f t="shared" si="20"/>
        <v>3.6588253003953874</v>
      </c>
      <c r="W191" s="8">
        <f t="shared" si="21"/>
        <v>12.910463304147447</v>
      </c>
      <c r="X191" s="8"/>
      <c r="Y191" s="8"/>
      <c r="Z191" s="8"/>
      <c r="AA191" s="16">
        <f t="shared" si="25"/>
        <v>5.6510825983311947E-4</v>
      </c>
    </row>
    <row r="192" spans="1:29" x14ac:dyDescent="0.2">
      <c r="A192" s="7" t="s">
        <v>4</v>
      </c>
      <c r="B192" s="7" t="s">
        <v>5</v>
      </c>
      <c r="C192" s="7" t="s">
        <v>7</v>
      </c>
      <c r="D192" s="7">
        <v>3</v>
      </c>
      <c r="E192" s="7">
        <v>94</v>
      </c>
      <c r="F192" s="7">
        <v>4</v>
      </c>
      <c r="G192" s="7" t="s">
        <v>17</v>
      </c>
      <c r="H192" s="7" t="s">
        <v>18</v>
      </c>
      <c r="I192" s="7">
        <v>83</v>
      </c>
      <c r="J192" s="7">
        <v>1.0197000000000001</v>
      </c>
      <c r="K192" s="7">
        <v>83</v>
      </c>
      <c r="L192" s="41">
        <v>1.3623000000000001</v>
      </c>
      <c r="M192" s="7">
        <f t="shared" si="19"/>
        <v>0.34260000000000002</v>
      </c>
      <c r="N192" s="8">
        <v>1.9</v>
      </c>
      <c r="P192" s="7">
        <v>20.81</v>
      </c>
      <c r="Q192" s="52">
        <v>13.8</v>
      </c>
      <c r="S192" s="9">
        <v>41323</v>
      </c>
      <c r="T192" s="9">
        <v>41339</v>
      </c>
      <c r="U192" s="7">
        <v>16</v>
      </c>
      <c r="V192" s="8">
        <f t="shared" si="20"/>
        <v>1.9862194487860674</v>
      </c>
      <c r="W192" s="8">
        <f t="shared" si="21"/>
        <v>5.797488175090681</v>
      </c>
      <c r="X192" s="8"/>
      <c r="Y192" s="8"/>
      <c r="Z192" s="8"/>
      <c r="AA192" s="16">
        <f t="shared" si="25"/>
        <v>2.5376381752125892E-4</v>
      </c>
    </row>
    <row r="193" spans="1:27" x14ac:dyDescent="0.2">
      <c r="A193" s="7" t="s">
        <v>4</v>
      </c>
      <c r="B193" s="7" t="s">
        <v>5</v>
      </c>
      <c r="C193" s="7" t="s">
        <v>7</v>
      </c>
      <c r="D193" s="7">
        <v>3</v>
      </c>
      <c r="E193" s="7">
        <v>95</v>
      </c>
      <c r="F193" s="7">
        <v>5</v>
      </c>
      <c r="G193" s="7" t="s">
        <v>17</v>
      </c>
      <c r="H193" s="7" t="s">
        <v>18</v>
      </c>
      <c r="I193" s="7">
        <v>92</v>
      </c>
      <c r="J193" s="7">
        <v>1.0341</v>
      </c>
      <c r="K193" s="7">
        <v>92</v>
      </c>
      <c r="L193" s="41">
        <v>1.3974</v>
      </c>
      <c r="M193" s="7">
        <f t="shared" si="19"/>
        <v>0.36329999999999996</v>
      </c>
      <c r="N193" s="8">
        <v>1.5</v>
      </c>
      <c r="P193" s="7">
        <v>25.9</v>
      </c>
      <c r="Q193" s="52">
        <v>14.1</v>
      </c>
      <c r="S193" s="9">
        <v>41323</v>
      </c>
      <c r="T193" s="9">
        <v>41339</v>
      </c>
      <c r="U193" s="7">
        <v>16</v>
      </c>
      <c r="V193" s="8">
        <f t="shared" si="20"/>
        <v>1.5680679858837374</v>
      </c>
      <c r="W193" s="8">
        <f t="shared" si="21"/>
        <v>4.3161794271503924</v>
      </c>
      <c r="X193" s="8"/>
      <c r="Y193" s="8"/>
      <c r="Z193" s="8"/>
      <c r="AA193" s="16">
        <f t="shared" si="25"/>
        <v>1.8892495085136971E-4</v>
      </c>
    </row>
    <row r="194" spans="1:27" x14ac:dyDescent="0.2">
      <c r="A194" s="7" t="s">
        <v>4</v>
      </c>
      <c r="B194" s="7" t="s">
        <v>5</v>
      </c>
      <c r="C194" s="7" t="s">
        <v>7</v>
      </c>
      <c r="D194" s="7">
        <v>3</v>
      </c>
      <c r="E194" s="7">
        <v>96</v>
      </c>
      <c r="F194" s="7">
        <v>6</v>
      </c>
      <c r="G194" s="7" t="s">
        <v>17</v>
      </c>
      <c r="H194" s="7" t="s">
        <v>18</v>
      </c>
      <c r="I194" s="7">
        <v>101</v>
      </c>
      <c r="J194" s="7">
        <v>1.0005999999999999</v>
      </c>
      <c r="K194" s="7">
        <v>101</v>
      </c>
      <c r="L194" s="41">
        <v>1.2002999999999999</v>
      </c>
      <c r="M194" s="7">
        <f t="shared" si="19"/>
        <v>0.19969999999999999</v>
      </c>
      <c r="N194" s="8">
        <v>2.9</v>
      </c>
      <c r="P194" s="7">
        <v>14.35</v>
      </c>
      <c r="Q194" s="52">
        <v>11.8</v>
      </c>
      <c r="S194" s="9">
        <v>41323</v>
      </c>
      <c r="T194" s="9">
        <v>41339</v>
      </c>
      <c r="U194" s="7">
        <v>16</v>
      </c>
      <c r="V194" s="8">
        <f t="shared" si="20"/>
        <v>3.0315981060418924</v>
      </c>
      <c r="W194" s="8">
        <f t="shared" si="21"/>
        <v>15.180761672718541</v>
      </c>
      <c r="X194" s="8"/>
      <c r="Y194" s="8"/>
      <c r="Z194" s="8"/>
      <c r="AA194" s="16">
        <f t="shared" si="25"/>
        <v>6.6448225828234884E-4</v>
      </c>
    </row>
    <row r="195" spans="1:27" x14ac:dyDescent="0.2">
      <c r="A195" s="7" t="s">
        <v>4</v>
      </c>
      <c r="B195" s="7" t="s">
        <v>5</v>
      </c>
      <c r="C195" s="7" t="s">
        <v>9</v>
      </c>
      <c r="D195" s="7">
        <v>3</v>
      </c>
      <c r="E195" s="7">
        <v>1</v>
      </c>
      <c r="F195" s="7">
        <v>1</v>
      </c>
      <c r="G195" s="7" t="s">
        <v>31</v>
      </c>
      <c r="H195" s="7" t="s">
        <v>32</v>
      </c>
      <c r="I195" s="7">
        <v>171</v>
      </c>
      <c r="J195" s="7">
        <v>1.0046999999999999</v>
      </c>
      <c r="K195" s="7">
        <v>171</v>
      </c>
      <c r="L195" s="41">
        <v>1.0327999999999999</v>
      </c>
      <c r="M195" s="7">
        <f t="shared" si="19"/>
        <v>2.8100000000000014E-2</v>
      </c>
      <c r="N195" s="8">
        <v>0</v>
      </c>
      <c r="O195" s="46"/>
      <c r="P195" s="44">
        <v>30.08</v>
      </c>
      <c r="Q195" s="52">
        <v>15.4</v>
      </c>
      <c r="S195" s="9">
        <v>41323</v>
      </c>
      <c r="T195" s="9">
        <v>41355</v>
      </c>
      <c r="U195" s="7">
        <v>32</v>
      </c>
      <c r="V195" s="8">
        <f t="shared" si="20"/>
        <v>0</v>
      </c>
      <c r="W195" s="8">
        <f t="shared" si="21"/>
        <v>0</v>
      </c>
      <c r="X195" s="8">
        <f>AVERAGE(W195:W200)</f>
        <v>2.0580349096911275</v>
      </c>
      <c r="Y195" s="8">
        <f>_xlfn.STDEV.S(W195:W200)</f>
        <v>5.0411354015781216</v>
      </c>
      <c r="Z195" s="8"/>
      <c r="AA195" s="16">
        <f t="shared" ref="AA195:AA200" si="26">W195/25727</f>
        <v>0</v>
      </c>
    </row>
    <row r="196" spans="1:27" x14ac:dyDescent="0.2">
      <c r="A196" s="7" t="s">
        <v>4</v>
      </c>
      <c r="B196" s="7" t="s">
        <v>5</v>
      </c>
      <c r="C196" s="7" t="s">
        <v>9</v>
      </c>
      <c r="D196" s="7">
        <v>3</v>
      </c>
      <c r="E196" s="7">
        <v>2</v>
      </c>
      <c r="F196" s="7">
        <v>2</v>
      </c>
      <c r="G196" s="7" t="s">
        <v>31</v>
      </c>
      <c r="H196" s="7" t="s">
        <v>32</v>
      </c>
      <c r="I196" s="7">
        <v>180</v>
      </c>
      <c r="J196" s="7">
        <v>1.0041</v>
      </c>
      <c r="K196" s="7">
        <v>180</v>
      </c>
      <c r="L196" s="41">
        <v>1.0370999999999999</v>
      </c>
      <c r="M196" s="7">
        <f t="shared" si="19"/>
        <v>3.2999999999999918E-2</v>
      </c>
      <c r="N196" s="8">
        <v>0</v>
      </c>
      <c r="O196" s="46"/>
      <c r="P196" s="44">
        <v>25.12</v>
      </c>
      <c r="Q196" s="52">
        <v>14.9</v>
      </c>
      <c r="S196" s="9">
        <v>41323</v>
      </c>
      <c r="T196" s="9">
        <v>41355</v>
      </c>
      <c r="U196" s="7">
        <v>32</v>
      </c>
      <c r="V196" s="8">
        <f t="shared" si="20"/>
        <v>0</v>
      </c>
      <c r="W196" s="8">
        <f t="shared" si="21"/>
        <v>0</v>
      </c>
      <c r="X196" s="8"/>
      <c r="Y196" s="8"/>
      <c r="Z196" s="8"/>
      <c r="AA196" s="16">
        <f t="shared" si="26"/>
        <v>0</v>
      </c>
    </row>
    <row r="197" spans="1:27" x14ac:dyDescent="0.2">
      <c r="A197" s="7" t="s">
        <v>4</v>
      </c>
      <c r="B197" s="7" t="s">
        <v>5</v>
      </c>
      <c r="C197" s="7" t="s">
        <v>9</v>
      </c>
      <c r="D197" s="7">
        <v>3</v>
      </c>
      <c r="E197" s="7">
        <v>3</v>
      </c>
      <c r="F197" s="7">
        <v>3</v>
      </c>
      <c r="G197" s="7" t="s">
        <v>31</v>
      </c>
      <c r="H197" s="7" t="s">
        <v>32</v>
      </c>
      <c r="I197" s="7">
        <v>189</v>
      </c>
      <c r="J197" s="7">
        <v>1.0024999999999999</v>
      </c>
      <c r="K197" s="7">
        <v>189</v>
      </c>
      <c r="L197" s="41">
        <v>1.0147999999999999</v>
      </c>
      <c r="M197" s="7">
        <f t="shared" si="19"/>
        <v>1.2299999999999978E-2</v>
      </c>
      <c r="N197" s="8">
        <v>0</v>
      </c>
      <c r="O197" s="46"/>
      <c r="P197" s="44">
        <v>14.65</v>
      </c>
      <c r="Q197" s="52">
        <v>12.5</v>
      </c>
      <c r="S197" s="9">
        <v>41323</v>
      </c>
      <c r="T197" s="9">
        <v>41355</v>
      </c>
      <c r="U197" s="7">
        <v>32</v>
      </c>
      <c r="V197" s="8">
        <f t="shared" si="20"/>
        <v>0</v>
      </c>
      <c r="W197" s="8">
        <f t="shared" si="21"/>
        <v>0</v>
      </c>
      <c r="X197" s="8"/>
      <c r="Y197" s="8"/>
      <c r="Z197" s="8"/>
      <c r="AA197" s="16">
        <f t="shared" si="26"/>
        <v>0</v>
      </c>
    </row>
    <row r="198" spans="1:27" x14ac:dyDescent="0.2">
      <c r="A198" s="7" t="s">
        <v>4</v>
      </c>
      <c r="B198" s="7" t="s">
        <v>5</v>
      </c>
      <c r="C198" s="7" t="s">
        <v>9</v>
      </c>
      <c r="D198" s="7">
        <v>3</v>
      </c>
      <c r="E198" s="7">
        <v>4</v>
      </c>
      <c r="F198" s="7">
        <v>4</v>
      </c>
      <c r="G198" s="7" t="s">
        <v>31</v>
      </c>
      <c r="H198" s="7" t="s">
        <v>32</v>
      </c>
      <c r="I198" s="7">
        <v>198</v>
      </c>
      <c r="J198" s="7">
        <v>1.012</v>
      </c>
      <c r="K198" s="7">
        <v>198</v>
      </c>
      <c r="L198" s="41">
        <v>1.0351999999999999</v>
      </c>
      <c r="M198" s="7">
        <f t="shared" si="19"/>
        <v>2.3199999999999887E-2</v>
      </c>
      <c r="N198" s="8">
        <v>0</v>
      </c>
      <c r="O198" s="46"/>
      <c r="P198" s="44">
        <v>28.79</v>
      </c>
      <c r="Q198" s="52">
        <v>15.1</v>
      </c>
      <c r="S198" s="9">
        <v>41323</v>
      </c>
      <c r="T198" s="9">
        <v>41355</v>
      </c>
      <c r="U198" s="7">
        <v>32</v>
      </c>
      <c r="V198" s="8">
        <f t="shared" si="20"/>
        <v>0</v>
      </c>
      <c r="W198" s="8">
        <f t="shared" si="21"/>
        <v>0</v>
      </c>
      <c r="X198" s="8"/>
      <c r="Y198" s="8"/>
      <c r="Z198" s="8"/>
      <c r="AA198" s="16">
        <f t="shared" si="26"/>
        <v>0</v>
      </c>
    </row>
    <row r="199" spans="1:27" x14ac:dyDescent="0.2">
      <c r="A199" s="7" t="s">
        <v>4</v>
      </c>
      <c r="B199" s="7" t="s">
        <v>5</v>
      </c>
      <c r="C199" s="7" t="s">
        <v>9</v>
      </c>
      <c r="D199" s="7">
        <v>3</v>
      </c>
      <c r="E199" s="7">
        <v>5</v>
      </c>
      <c r="F199" s="7">
        <v>5</v>
      </c>
      <c r="G199" s="7" t="s">
        <v>31</v>
      </c>
      <c r="H199" s="7" t="s">
        <v>32</v>
      </c>
      <c r="I199" s="7">
        <v>207</v>
      </c>
      <c r="J199" s="7">
        <v>1.0022</v>
      </c>
      <c r="K199" s="7">
        <v>207</v>
      </c>
      <c r="L199" s="41">
        <v>1.0199</v>
      </c>
      <c r="M199" s="7">
        <f t="shared" si="19"/>
        <v>1.7700000000000049E-2</v>
      </c>
      <c r="N199" s="8">
        <v>0.2</v>
      </c>
      <c r="O199" s="46"/>
      <c r="P199" s="44">
        <v>14.01</v>
      </c>
      <c r="Q199" s="52">
        <v>12.6</v>
      </c>
      <c r="S199" s="9">
        <v>41323</v>
      </c>
      <c r="T199" s="9">
        <v>41355</v>
      </c>
      <c r="U199" s="7">
        <v>32</v>
      </c>
      <c r="V199" s="8">
        <f t="shared" si="20"/>
        <v>0.21856330740919835</v>
      </c>
      <c r="W199" s="8">
        <f t="shared" si="21"/>
        <v>12.348209458146766</v>
      </c>
      <c r="X199" s="8"/>
      <c r="Y199" s="8"/>
      <c r="Z199" s="8"/>
      <c r="AA199" s="16">
        <f t="shared" si="26"/>
        <v>4.7997082668584622E-4</v>
      </c>
    </row>
    <row r="200" spans="1:27" x14ac:dyDescent="0.2">
      <c r="A200" s="7" t="s">
        <v>4</v>
      </c>
      <c r="B200" s="7" t="s">
        <v>5</v>
      </c>
      <c r="C200" s="7" t="s">
        <v>9</v>
      </c>
      <c r="D200" s="7">
        <v>3</v>
      </c>
      <c r="E200" s="7">
        <v>6</v>
      </c>
      <c r="F200" s="7">
        <v>6</v>
      </c>
      <c r="G200" s="7" t="s">
        <v>31</v>
      </c>
      <c r="H200" s="7" t="s">
        <v>32</v>
      </c>
      <c r="I200" s="7">
        <v>216</v>
      </c>
      <c r="J200" s="7">
        <v>1.0387</v>
      </c>
      <c r="K200" s="7">
        <v>216</v>
      </c>
      <c r="L200" s="41">
        <v>1.0564</v>
      </c>
      <c r="M200" s="7">
        <f t="shared" si="19"/>
        <v>1.7700000000000049E-2</v>
      </c>
      <c r="N200" s="8">
        <v>0</v>
      </c>
      <c r="O200" s="46"/>
      <c r="P200" s="44">
        <v>15.66</v>
      </c>
      <c r="Q200" s="52">
        <v>12.4</v>
      </c>
      <c r="S200" s="9">
        <v>41323</v>
      </c>
      <c r="T200" s="9">
        <v>41355</v>
      </c>
      <c r="U200" s="7">
        <v>32</v>
      </c>
      <c r="V200" s="8">
        <f t="shared" si="20"/>
        <v>0</v>
      </c>
      <c r="W200" s="8">
        <f t="shared" si="21"/>
        <v>0</v>
      </c>
      <c r="X200" s="8"/>
      <c r="Y200" s="8"/>
      <c r="Z200" s="8"/>
      <c r="AA200" s="16">
        <f t="shared" si="26"/>
        <v>0</v>
      </c>
    </row>
    <row r="201" spans="1:27" x14ac:dyDescent="0.2">
      <c r="A201" s="7" t="s">
        <v>4</v>
      </c>
      <c r="B201" s="7" t="s">
        <v>5</v>
      </c>
      <c r="C201" s="7" t="s">
        <v>8</v>
      </c>
      <c r="D201" s="7">
        <v>3</v>
      </c>
      <c r="E201" s="7">
        <v>7</v>
      </c>
      <c r="F201" s="7">
        <v>1</v>
      </c>
      <c r="G201" s="7" t="s">
        <v>31</v>
      </c>
      <c r="H201" s="7" t="s">
        <v>32</v>
      </c>
      <c r="I201" s="7">
        <v>117</v>
      </c>
      <c r="J201" s="7">
        <v>1.0144</v>
      </c>
      <c r="K201" s="7">
        <v>117</v>
      </c>
      <c r="L201" s="41">
        <v>1.0351999999999999</v>
      </c>
      <c r="M201" s="7">
        <f t="shared" si="19"/>
        <v>2.079999999999993E-2</v>
      </c>
      <c r="N201" s="8">
        <v>0</v>
      </c>
      <c r="P201" s="7">
        <v>24.31</v>
      </c>
      <c r="Q201" s="52">
        <v>14.2</v>
      </c>
      <c r="S201" s="9">
        <v>41323</v>
      </c>
      <c r="T201" s="9">
        <v>41355</v>
      </c>
      <c r="U201" s="7">
        <v>32</v>
      </c>
      <c r="V201" s="8">
        <f t="shared" si="20"/>
        <v>0</v>
      </c>
      <c r="W201" s="8">
        <f t="shared" si="21"/>
        <v>0</v>
      </c>
      <c r="X201" s="8">
        <f>AVERAGE(W201:W206)</f>
        <v>3.3266865663500464</v>
      </c>
      <c r="Y201" s="8">
        <f>_xlfn.STDEV.S(W201:W206)</f>
        <v>8.1486846217290303</v>
      </c>
      <c r="Z201" s="8"/>
      <c r="AA201" s="16">
        <f t="shared" ref="AA201:AA206" si="27">W201/41719</f>
        <v>0</v>
      </c>
    </row>
    <row r="202" spans="1:27" x14ac:dyDescent="0.2">
      <c r="A202" s="7" t="s">
        <v>4</v>
      </c>
      <c r="B202" s="7" t="s">
        <v>5</v>
      </c>
      <c r="C202" s="7" t="s">
        <v>8</v>
      </c>
      <c r="D202" s="7">
        <v>3</v>
      </c>
      <c r="E202" s="7">
        <v>8</v>
      </c>
      <c r="F202" s="7">
        <v>2</v>
      </c>
      <c r="G202" s="7" t="s">
        <v>31</v>
      </c>
      <c r="H202" s="7" t="s">
        <v>32</v>
      </c>
      <c r="I202" s="7">
        <v>126</v>
      </c>
      <c r="J202" s="7">
        <v>1.0024</v>
      </c>
      <c r="K202" s="7">
        <v>126</v>
      </c>
      <c r="L202" s="41">
        <v>1.0327999999999999</v>
      </c>
      <c r="M202" s="7">
        <f t="shared" si="19"/>
        <v>3.0399999999999983E-2</v>
      </c>
      <c r="N202" s="8">
        <v>0</v>
      </c>
      <c r="P202" s="7">
        <v>29.56</v>
      </c>
      <c r="Q202" s="52">
        <v>15.1</v>
      </c>
      <c r="S202" s="9">
        <v>41323</v>
      </c>
      <c r="T202" s="9">
        <v>41355</v>
      </c>
      <c r="U202" s="7">
        <v>32</v>
      </c>
      <c r="V202" s="8">
        <f t="shared" si="20"/>
        <v>0</v>
      </c>
      <c r="W202" s="8">
        <f t="shared" si="21"/>
        <v>0</v>
      </c>
      <c r="X202" s="8"/>
      <c r="Y202" s="8"/>
      <c r="Z202" s="8"/>
      <c r="AA202" s="16">
        <f t="shared" si="27"/>
        <v>0</v>
      </c>
    </row>
    <row r="203" spans="1:27" x14ac:dyDescent="0.2">
      <c r="A203" s="7" t="s">
        <v>4</v>
      </c>
      <c r="B203" s="7" t="s">
        <v>5</v>
      </c>
      <c r="C203" s="7" t="s">
        <v>8</v>
      </c>
      <c r="D203" s="7">
        <v>3</v>
      </c>
      <c r="E203" s="7">
        <v>9</v>
      </c>
      <c r="F203" s="7">
        <v>3</v>
      </c>
      <c r="G203" s="7" t="s">
        <v>31</v>
      </c>
      <c r="H203" s="7" t="s">
        <v>32</v>
      </c>
      <c r="I203" s="7">
        <v>135</v>
      </c>
      <c r="J203" s="7">
        <v>1.0006999999999999</v>
      </c>
      <c r="K203" s="7">
        <v>135</v>
      </c>
      <c r="L203" s="41">
        <v>1.0226</v>
      </c>
      <c r="M203" s="7">
        <f t="shared" si="19"/>
        <v>2.1900000000000031E-2</v>
      </c>
      <c r="N203" s="8">
        <v>0.4</v>
      </c>
      <c r="P203" s="7">
        <v>21.36</v>
      </c>
      <c r="Q203" s="52">
        <v>13.7</v>
      </c>
      <c r="S203" s="9">
        <v>41323</v>
      </c>
      <c r="T203" s="9">
        <v>41355</v>
      </c>
      <c r="U203" s="7">
        <v>32</v>
      </c>
      <c r="V203" s="8">
        <f t="shared" si="20"/>
        <v>0.43712661481839671</v>
      </c>
      <c r="W203" s="8">
        <f t="shared" si="21"/>
        <v>19.960119398100279</v>
      </c>
      <c r="X203" s="8"/>
      <c r="Y203" s="8"/>
      <c r="Z203" s="8"/>
      <c r="AA203" s="16">
        <f t="shared" si="27"/>
        <v>4.7844194247465851E-4</v>
      </c>
    </row>
    <row r="204" spans="1:27" x14ac:dyDescent="0.2">
      <c r="A204" s="7" t="s">
        <v>4</v>
      </c>
      <c r="B204" s="7" t="s">
        <v>5</v>
      </c>
      <c r="C204" s="7" t="s">
        <v>8</v>
      </c>
      <c r="D204" s="7">
        <v>3</v>
      </c>
      <c r="E204" s="7">
        <v>10</v>
      </c>
      <c r="F204" s="7">
        <v>4</v>
      </c>
      <c r="G204" s="7" t="s">
        <v>31</v>
      </c>
      <c r="H204" s="7" t="s">
        <v>32</v>
      </c>
      <c r="I204" s="7">
        <v>144</v>
      </c>
      <c r="J204" s="7">
        <v>1.0127999999999999</v>
      </c>
      <c r="K204" s="7">
        <v>144</v>
      </c>
      <c r="L204" s="41">
        <v>1.0379</v>
      </c>
      <c r="M204" s="7">
        <f t="shared" si="19"/>
        <v>2.5100000000000122E-2</v>
      </c>
      <c r="N204" s="8">
        <v>0</v>
      </c>
      <c r="P204" s="7">
        <v>23.08</v>
      </c>
      <c r="Q204" s="52">
        <v>13.9</v>
      </c>
      <c r="S204" s="9">
        <v>41323</v>
      </c>
      <c r="T204" s="9">
        <v>41355</v>
      </c>
      <c r="U204" s="7">
        <v>32</v>
      </c>
      <c r="V204" s="8">
        <f t="shared" si="20"/>
        <v>0</v>
      </c>
      <c r="W204" s="8">
        <f t="shared" si="21"/>
        <v>0</v>
      </c>
      <c r="X204" s="8"/>
      <c r="Y204" s="8"/>
      <c r="Z204" s="8"/>
      <c r="AA204" s="16">
        <f t="shared" si="27"/>
        <v>0</v>
      </c>
    </row>
    <row r="205" spans="1:27" x14ac:dyDescent="0.2">
      <c r="A205" s="7" t="s">
        <v>4</v>
      </c>
      <c r="B205" s="7" t="s">
        <v>5</v>
      </c>
      <c r="C205" s="7" t="s">
        <v>8</v>
      </c>
      <c r="D205" s="7">
        <v>3</v>
      </c>
      <c r="E205" s="7">
        <v>11</v>
      </c>
      <c r="F205" s="7">
        <v>5</v>
      </c>
      <c r="G205" s="7" t="s">
        <v>31</v>
      </c>
      <c r="H205" s="7" t="s">
        <v>32</v>
      </c>
      <c r="I205" s="7">
        <v>153</v>
      </c>
      <c r="J205" s="7">
        <v>1.0105999999999999</v>
      </c>
      <c r="K205" s="7">
        <v>153</v>
      </c>
      <c r="L205" s="41">
        <v>1.0451999999999999</v>
      </c>
      <c r="M205" s="7">
        <f t="shared" si="19"/>
        <v>3.4599999999999964E-2</v>
      </c>
      <c r="N205" s="8">
        <v>0</v>
      </c>
      <c r="P205" s="7">
        <v>23.51</v>
      </c>
      <c r="Q205" s="52">
        <v>14.7</v>
      </c>
      <c r="S205" s="9">
        <v>41323</v>
      </c>
      <c r="T205" s="9">
        <v>41355</v>
      </c>
      <c r="U205" s="7">
        <v>32</v>
      </c>
      <c r="V205" s="8">
        <f t="shared" si="20"/>
        <v>0</v>
      </c>
      <c r="W205" s="8">
        <f t="shared" si="21"/>
        <v>0</v>
      </c>
      <c r="X205" s="8"/>
      <c r="Y205" s="8"/>
      <c r="Z205" s="8"/>
      <c r="AA205" s="16">
        <f t="shared" si="27"/>
        <v>0</v>
      </c>
    </row>
    <row r="206" spans="1:27" x14ac:dyDescent="0.2">
      <c r="A206" s="7" t="s">
        <v>4</v>
      </c>
      <c r="B206" s="7" t="s">
        <v>5</v>
      </c>
      <c r="C206" s="7" t="s">
        <v>8</v>
      </c>
      <c r="D206" s="7">
        <v>3</v>
      </c>
      <c r="E206" s="7">
        <v>12</v>
      </c>
      <c r="F206" s="7">
        <v>6</v>
      </c>
      <c r="G206" s="7" t="s">
        <v>31</v>
      </c>
      <c r="H206" s="7" t="s">
        <v>32</v>
      </c>
      <c r="I206" s="7">
        <v>162</v>
      </c>
      <c r="J206" s="7">
        <v>1.0016</v>
      </c>
      <c r="K206" s="7">
        <v>162</v>
      </c>
      <c r="L206" s="41">
        <v>1.0204</v>
      </c>
      <c r="M206" s="7">
        <f t="shared" si="19"/>
        <v>1.8799999999999928E-2</v>
      </c>
      <c r="N206" s="8">
        <v>0</v>
      </c>
      <c r="P206" s="7">
        <v>16.18</v>
      </c>
      <c r="Q206" s="52">
        <v>12.5</v>
      </c>
      <c r="S206" s="9">
        <v>41323</v>
      </c>
      <c r="T206" s="9">
        <v>41355</v>
      </c>
      <c r="U206" s="7">
        <v>32</v>
      </c>
      <c r="V206" s="8">
        <f t="shared" si="20"/>
        <v>0</v>
      </c>
      <c r="W206" s="8">
        <f t="shared" si="21"/>
        <v>0</v>
      </c>
      <c r="X206" s="8"/>
      <c r="Y206" s="8"/>
      <c r="Z206" s="8"/>
      <c r="AA206" s="16">
        <f t="shared" si="27"/>
        <v>0</v>
      </c>
    </row>
    <row r="207" spans="1:27" x14ac:dyDescent="0.2">
      <c r="A207" s="7" t="s">
        <v>4</v>
      </c>
      <c r="B207" s="7" t="s">
        <v>5</v>
      </c>
      <c r="C207" s="7" t="s">
        <v>6</v>
      </c>
      <c r="D207" s="7">
        <v>3</v>
      </c>
      <c r="E207" s="7">
        <v>13</v>
      </c>
      <c r="F207" s="7">
        <v>1</v>
      </c>
      <c r="G207" s="7" t="s">
        <v>31</v>
      </c>
      <c r="H207" s="7" t="s">
        <v>32</v>
      </c>
      <c r="I207" s="7">
        <v>9</v>
      </c>
      <c r="J207" s="7">
        <v>1.0168999999999999</v>
      </c>
      <c r="K207" s="7">
        <v>9</v>
      </c>
      <c r="L207" s="41">
        <v>1.0401</v>
      </c>
      <c r="M207" s="7">
        <f t="shared" si="19"/>
        <v>2.3200000000000109E-2</v>
      </c>
      <c r="N207" s="8">
        <v>1</v>
      </c>
      <c r="P207" s="7">
        <v>23.87</v>
      </c>
      <c r="Q207" s="52">
        <v>14.3</v>
      </c>
      <c r="S207" s="9">
        <v>41323</v>
      </c>
      <c r="T207" s="9">
        <v>41355</v>
      </c>
      <c r="U207" s="7">
        <v>32</v>
      </c>
      <c r="V207" s="8">
        <f t="shared" si="20"/>
        <v>1.0928165370459917</v>
      </c>
      <c r="W207" s="8">
        <f t="shared" si="21"/>
        <v>47.104161079568385</v>
      </c>
      <c r="X207" s="8">
        <f>AVERAGE(W207:W212)</f>
        <v>12.663439855994341</v>
      </c>
      <c r="Y207" s="8">
        <f>_xlfn.STDEV.S(W207:W212)</f>
        <v>19.325947457006809</v>
      </c>
      <c r="Z207" s="8"/>
    </row>
    <row r="208" spans="1:27" x14ac:dyDescent="0.2">
      <c r="A208" s="7" t="s">
        <v>4</v>
      </c>
      <c r="B208" s="7" t="s">
        <v>5</v>
      </c>
      <c r="C208" s="7" t="s">
        <v>6</v>
      </c>
      <c r="D208" s="7">
        <v>3</v>
      </c>
      <c r="E208" s="7">
        <v>14</v>
      </c>
      <c r="F208" s="7">
        <v>2</v>
      </c>
      <c r="G208" s="7" t="s">
        <v>31</v>
      </c>
      <c r="H208" s="7" t="s">
        <v>32</v>
      </c>
      <c r="I208" s="7">
        <v>18</v>
      </c>
      <c r="J208" s="7">
        <v>1.0016</v>
      </c>
      <c r="K208" s="7">
        <v>18</v>
      </c>
      <c r="L208" s="41">
        <v>1.0294000000000001</v>
      </c>
      <c r="M208" s="7">
        <f t="shared" si="19"/>
        <v>2.7800000000000047E-2</v>
      </c>
      <c r="N208" s="8">
        <v>0</v>
      </c>
      <c r="P208" s="7">
        <v>22.62</v>
      </c>
      <c r="Q208" s="52">
        <v>13.9</v>
      </c>
      <c r="S208" s="9">
        <v>41323</v>
      </c>
      <c r="T208" s="9">
        <v>41355</v>
      </c>
      <c r="U208" s="7">
        <v>32</v>
      </c>
      <c r="V208" s="8">
        <f t="shared" si="20"/>
        <v>0</v>
      </c>
      <c r="W208" s="8">
        <f t="shared" si="21"/>
        <v>0</v>
      </c>
      <c r="X208" s="8"/>
      <c r="Y208" s="8"/>
      <c r="Z208" s="8"/>
    </row>
    <row r="209" spans="1:29" x14ac:dyDescent="0.2">
      <c r="A209" s="7" t="s">
        <v>4</v>
      </c>
      <c r="B209" s="7" t="s">
        <v>5</v>
      </c>
      <c r="C209" s="7" t="s">
        <v>6</v>
      </c>
      <c r="D209" s="7">
        <v>3</v>
      </c>
      <c r="E209" s="7">
        <v>15</v>
      </c>
      <c r="F209" s="7">
        <v>3</v>
      </c>
      <c r="G209" s="7" t="s">
        <v>31</v>
      </c>
      <c r="H209" s="7" t="s">
        <v>32</v>
      </c>
      <c r="I209" s="7">
        <v>22</v>
      </c>
      <c r="J209" s="7">
        <v>1.0072000000000001</v>
      </c>
      <c r="K209" s="7">
        <v>22</v>
      </c>
      <c r="L209" s="41">
        <v>1.0309999999999999</v>
      </c>
      <c r="M209" s="7">
        <f t="shared" si="19"/>
        <v>2.3799999999999821E-2</v>
      </c>
      <c r="N209" s="8">
        <v>0.1</v>
      </c>
      <c r="P209" s="7">
        <v>30.53</v>
      </c>
      <c r="Q209" s="52">
        <v>15</v>
      </c>
      <c r="S209" s="9">
        <v>41323</v>
      </c>
      <c r="T209" s="9">
        <v>41355</v>
      </c>
      <c r="U209" s="7">
        <v>32</v>
      </c>
      <c r="V209" s="8">
        <f t="shared" si="20"/>
        <v>0.10928165370459918</v>
      </c>
      <c r="W209" s="8">
        <f t="shared" si="21"/>
        <v>4.5916661220420165</v>
      </c>
      <c r="X209" s="8"/>
      <c r="Y209" s="8"/>
      <c r="Z209" s="8"/>
    </row>
    <row r="210" spans="1:29" x14ac:dyDescent="0.2">
      <c r="A210" s="7" t="s">
        <v>4</v>
      </c>
      <c r="B210" s="7" t="s">
        <v>5</v>
      </c>
      <c r="C210" s="7" t="s">
        <v>6</v>
      </c>
      <c r="D210" s="7">
        <v>3</v>
      </c>
      <c r="E210" s="7">
        <v>16</v>
      </c>
      <c r="F210" s="7">
        <v>4</v>
      </c>
      <c r="G210" s="7" t="s">
        <v>31</v>
      </c>
      <c r="H210" s="7" t="s">
        <v>32</v>
      </c>
      <c r="I210" s="7">
        <v>36</v>
      </c>
      <c r="J210" s="7">
        <v>1.0127999999999999</v>
      </c>
      <c r="K210" s="7">
        <v>36</v>
      </c>
      <c r="L210" s="41">
        <v>1.0296000000000001</v>
      </c>
      <c r="M210" s="7">
        <f t="shared" si="19"/>
        <v>1.6800000000000148E-2</v>
      </c>
      <c r="N210" s="8">
        <v>0</v>
      </c>
      <c r="P210" s="7">
        <v>20.81</v>
      </c>
      <c r="Q210" s="52">
        <v>13.7</v>
      </c>
      <c r="S210" s="9">
        <v>41323</v>
      </c>
      <c r="T210" s="9">
        <v>41355</v>
      </c>
      <c r="U210" s="7">
        <v>32</v>
      </c>
      <c r="V210" s="8">
        <f t="shared" si="20"/>
        <v>0</v>
      </c>
      <c r="W210" s="8">
        <f t="shared" si="21"/>
        <v>0</v>
      </c>
      <c r="X210" s="8"/>
      <c r="Y210" s="8"/>
      <c r="Z210" s="8"/>
    </row>
    <row r="211" spans="1:29" x14ac:dyDescent="0.2">
      <c r="A211" s="7" t="s">
        <v>4</v>
      </c>
      <c r="B211" s="7" t="s">
        <v>5</v>
      </c>
      <c r="C211" s="7" t="s">
        <v>6</v>
      </c>
      <c r="D211" s="7">
        <v>3</v>
      </c>
      <c r="E211" s="7">
        <v>17</v>
      </c>
      <c r="F211" s="7">
        <v>5</v>
      </c>
      <c r="G211" s="7" t="s">
        <v>31</v>
      </c>
      <c r="H211" s="7" t="s">
        <v>32</v>
      </c>
      <c r="I211" s="7">
        <v>45</v>
      </c>
      <c r="J211" s="7">
        <v>1.0112000000000001</v>
      </c>
      <c r="K211" s="7">
        <v>45</v>
      </c>
      <c r="L211" s="41">
        <v>1.0246999999999999</v>
      </c>
      <c r="M211" s="7">
        <f t="shared" si="19"/>
        <v>1.3499999999999845E-2</v>
      </c>
      <c r="N211" s="8">
        <v>0.3</v>
      </c>
      <c r="P211" s="7">
        <v>13.89</v>
      </c>
      <c r="Q211" s="52">
        <v>12</v>
      </c>
      <c r="S211" s="9">
        <v>41323</v>
      </c>
      <c r="T211" s="9">
        <v>41355</v>
      </c>
      <c r="U211" s="7">
        <v>32</v>
      </c>
      <c r="V211" s="8">
        <f t="shared" si="20"/>
        <v>0.32784496111379752</v>
      </c>
      <c r="W211" s="8">
        <f t="shared" si="21"/>
        <v>24.284811934355648</v>
      </c>
      <c r="X211" s="8"/>
      <c r="Y211" s="8"/>
      <c r="Z211" s="8"/>
    </row>
    <row r="212" spans="1:29" x14ac:dyDescent="0.2">
      <c r="A212" s="7" t="s">
        <v>4</v>
      </c>
      <c r="B212" s="7" t="s">
        <v>5</v>
      </c>
      <c r="C212" s="7" t="s">
        <v>6</v>
      </c>
      <c r="D212" s="7">
        <v>3</v>
      </c>
      <c r="E212" s="7">
        <v>18</v>
      </c>
      <c r="F212" s="7">
        <v>6</v>
      </c>
      <c r="G212" s="7" t="s">
        <v>31</v>
      </c>
      <c r="H212" s="7" t="s">
        <v>32</v>
      </c>
      <c r="I212" s="7">
        <v>54</v>
      </c>
      <c r="J212" s="7">
        <v>1.0374000000000001</v>
      </c>
      <c r="K212" s="7">
        <v>54</v>
      </c>
      <c r="L212" s="41">
        <v>1.0553999999999999</v>
      </c>
      <c r="M212" s="7">
        <f t="shared" si="19"/>
        <v>1.7999999999999794E-2</v>
      </c>
      <c r="N212" s="8">
        <v>0</v>
      </c>
      <c r="P212" s="7">
        <v>14.68</v>
      </c>
      <c r="Q212" s="52">
        <v>12.3</v>
      </c>
      <c r="S212" s="9">
        <v>41323</v>
      </c>
      <c r="T212" s="9">
        <v>41355</v>
      </c>
      <c r="U212" s="7">
        <v>32</v>
      </c>
      <c r="V212" s="8">
        <f t="shared" si="20"/>
        <v>0</v>
      </c>
      <c r="W212" s="8">
        <f t="shared" si="21"/>
        <v>0</v>
      </c>
      <c r="X212" s="8"/>
      <c r="Y212" s="8"/>
      <c r="Z212" s="8"/>
    </row>
    <row r="213" spans="1:29" x14ac:dyDescent="0.2">
      <c r="A213" s="7" t="s">
        <v>4</v>
      </c>
      <c r="B213" s="7" t="s">
        <v>5</v>
      </c>
      <c r="C213" s="7" t="s">
        <v>7</v>
      </c>
      <c r="D213" s="7">
        <v>3</v>
      </c>
      <c r="E213" s="7">
        <v>19</v>
      </c>
      <c r="F213" s="7">
        <v>1</v>
      </c>
      <c r="G213" s="7" t="s">
        <v>31</v>
      </c>
      <c r="H213" s="7" t="s">
        <v>32</v>
      </c>
      <c r="I213" s="7">
        <v>63</v>
      </c>
      <c r="J213" s="7">
        <v>1.0026999999999999</v>
      </c>
      <c r="K213" s="7">
        <v>63</v>
      </c>
      <c r="L213" s="41">
        <v>1.0186999999999999</v>
      </c>
      <c r="M213" s="7">
        <f t="shared" si="19"/>
        <v>1.6000000000000014E-2</v>
      </c>
      <c r="N213" s="8">
        <v>0</v>
      </c>
      <c r="P213" s="7">
        <v>16.899999999999999</v>
      </c>
      <c r="Q213" s="52">
        <v>12.5</v>
      </c>
      <c r="S213" s="9">
        <v>41323</v>
      </c>
      <c r="T213" s="9">
        <v>41355</v>
      </c>
      <c r="U213" s="7">
        <v>32</v>
      </c>
      <c r="V213" s="8">
        <f t="shared" si="20"/>
        <v>0</v>
      </c>
      <c r="W213" s="8">
        <f t="shared" si="21"/>
        <v>0</v>
      </c>
      <c r="X213" s="8">
        <f>AVERAGE(W213:W218)</f>
        <v>45.024462866907704</v>
      </c>
      <c r="Y213" s="8">
        <f>_xlfn.STDEV.S(W213:W218)</f>
        <v>69.209288944665516</v>
      </c>
      <c r="Z213" s="8"/>
      <c r="AA213" s="16">
        <f t="shared" ref="AA213:AA218" si="28">W213/22846</f>
        <v>0</v>
      </c>
    </row>
    <row r="214" spans="1:29" x14ac:dyDescent="0.2">
      <c r="A214" s="7" t="s">
        <v>4</v>
      </c>
      <c r="B214" s="7" t="s">
        <v>5</v>
      </c>
      <c r="C214" s="7" t="s">
        <v>7</v>
      </c>
      <c r="D214" s="7">
        <v>3</v>
      </c>
      <c r="E214" s="7">
        <v>20</v>
      </c>
      <c r="F214" s="7">
        <v>2</v>
      </c>
      <c r="G214" s="7" t="s">
        <v>31</v>
      </c>
      <c r="H214" s="7" t="s">
        <v>32</v>
      </c>
      <c r="I214" s="7">
        <v>72</v>
      </c>
      <c r="J214" s="7">
        <v>1.0022</v>
      </c>
      <c r="K214" s="7">
        <v>72</v>
      </c>
      <c r="L214" s="41">
        <v>1.022</v>
      </c>
      <c r="M214" s="7">
        <f t="shared" si="19"/>
        <v>1.980000000000004E-2</v>
      </c>
      <c r="N214" s="8">
        <v>0</v>
      </c>
      <c r="P214" s="7">
        <v>28.35</v>
      </c>
      <c r="Q214" s="52">
        <v>14.5</v>
      </c>
      <c r="S214" s="9">
        <v>41323</v>
      </c>
      <c r="T214" s="9">
        <v>41355</v>
      </c>
      <c r="U214" s="7">
        <v>32</v>
      </c>
      <c r="V214" s="8">
        <f t="shared" si="20"/>
        <v>0</v>
      </c>
      <c r="W214" s="8">
        <f t="shared" si="21"/>
        <v>0</v>
      </c>
      <c r="X214" s="8"/>
      <c r="Y214" s="8"/>
      <c r="Z214" s="8"/>
      <c r="AA214" s="16">
        <f t="shared" si="28"/>
        <v>0</v>
      </c>
    </row>
    <row r="215" spans="1:29" x14ac:dyDescent="0.2">
      <c r="A215" s="7" t="s">
        <v>4</v>
      </c>
      <c r="B215" s="7" t="s">
        <v>5</v>
      </c>
      <c r="C215" s="7" t="s">
        <v>7</v>
      </c>
      <c r="D215" s="7">
        <v>3</v>
      </c>
      <c r="E215" s="7">
        <v>21</v>
      </c>
      <c r="F215" s="7">
        <v>3</v>
      </c>
      <c r="G215" s="7" t="s">
        <v>31</v>
      </c>
      <c r="H215" s="7" t="s">
        <v>32</v>
      </c>
      <c r="I215" s="7">
        <v>81</v>
      </c>
      <c r="J215" s="7">
        <v>1.0047999999999999</v>
      </c>
      <c r="K215" s="7">
        <v>81</v>
      </c>
      <c r="L215" s="41">
        <v>1.0285</v>
      </c>
      <c r="M215" s="7">
        <f t="shared" si="19"/>
        <v>2.3700000000000054E-2</v>
      </c>
      <c r="N215" s="8">
        <v>0</v>
      </c>
      <c r="P215" s="7">
        <v>27.09</v>
      </c>
      <c r="Q215" s="52">
        <v>14.3</v>
      </c>
      <c r="S215" s="9">
        <v>41323</v>
      </c>
      <c r="T215" s="9">
        <v>41355</v>
      </c>
      <c r="U215" s="7">
        <v>32</v>
      </c>
      <c r="V215" s="8">
        <f t="shared" si="20"/>
        <v>0</v>
      </c>
      <c r="W215" s="8">
        <f t="shared" si="21"/>
        <v>0</v>
      </c>
      <c r="X215" s="8"/>
      <c r="Y215" s="8"/>
      <c r="Z215" s="8"/>
      <c r="AA215" s="16">
        <f t="shared" si="28"/>
        <v>0</v>
      </c>
    </row>
    <row r="216" spans="1:29" x14ac:dyDescent="0.2">
      <c r="A216" s="7" t="s">
        <v>4</v>
      </c>
      <c r="B216" s="7" t="s">
        <v>5</v>
      </c>
      <c r="C216" s="7" t="s">
        <v>7</v>
      </c>
      <c r="D216" s="7">
        <v>3</v>
      </c>
      <c r="E216" s="7">
        <v>22</v>
      </c>
      <c r="F216" s="7">
        <v>4</v>
      </c>
      <c r="G216" s="7" t="s">
        <v>31</v>
      </c>
      <c r="H216" s="7" t="s">
        <v>32</v>
      </c>
      <c r="I216" s="7">
        <v>90</v>
      </c>
      <c r="J216" s="7">
        <v>1.0027999999999999</v>
      </c>
      <c r="K216" s="7">
        <v>90</v>
      </c>
      <c r="L216" s="41">
        <v>1.0338000000000001</v>
      </c>
      <c r="M216" s="7">
        <f t="shared" si="19"/>
        <v>3.1000000000000139E-2</v>
      </c>
      <c r="N216" s="8">
        <v>0.4</v>
      </c>
      <c r="P216" s="7">
        <v>20.81</v>
      </c>
      <c r="Q216" s="52">
        <v>13.8</v>
      </c>
      <c r="S216" s="9">
        <v>41323</v>
      </c>
      <c r="T216" s="9">
        <v>41355</v>
      </c>
      <c r="U216" s="7">
        <v>32</v>
      </c>
      <c r="V216" s="8">
        <f t="shared" si="20"/>
        <v>0.43712661481839671</v>
      </c>
      <c r="W216" s="8">
        <f t="shared" si="21"/>
        <v>14.100858542528863</v>
      </c>
      <c r="X216" s="8"/>
      <c r="Y216" s="8"/>
      <c r="Z216" s="8"/>
      <c r="AA216" s="16">
        <f t="shared" si="28"/>
        <v>6.172134527938748E-4</v>
      </c>
    </row>
    <row r="217" spans="1:29" x14ac:dyDescent="0.2">
      <c r="A217" s="7" t="s">
        <v>4</v>
      </c>
      <c r="B217" s="7" t="s">
        <v>5</v>
      </c>
      <c r="C217" s="7" t="s">
        <v>7</v>
      </c>
      <c r="D217" s="7">
        <v>3</v>
      </c>
      <c r="E217" s="7">
        <v>23</v>
      </c>
      <c r="F217" s="7">
        <v>5</v>
      </c>
      <c r="G217" s="7" t="s">
        <v>31</v>
      </c>
      <c r="H217" s="7" t="s">
        <v>32</v>
      </c>
      <c r="I217" s="7">
        <v>99</v>
      </c>
      <c r="J217" s="7">
        <v>1.01</v>
      </c>
      <c r="K217" s="7">
        <v>99</v>
      </c>
      <c r="L217" s="41">
        <v>1.0446</v>
      </c>
      <c r="M217" s="7">
        <f t="shared" si="19"/>
        <v>3.4599999999999964E-2</v>
      </c>
      <c r="N217" s="8">
        <v>2.8</v>
      </c>
      <c r="P217" s="7">
        <v>25.9</v>
      </c>
      <c r="Q217" s="52">
        <v>14.1</v>
      </c>
      <c r="S217" s="9">
        <v>41323</v>
      </c>
      <c r="T217" s="9">
        <v>41355</v>
      </c>
      <c r="U217" s="7">
        <v>32</v>
      </c>
      <c r="V217" s="8">
        <f t="shared" si="20"/>
        <v>3.0598863037287765</v>
      </c>
      <c r="W217" s="8">
        <f t="shared" si="21"/>
        <v>88.436020338982075</v>
      </c>
      <c r="X217" s="8"/>
      <c r="Y217" s="8"/>
      <c r="Z217" s="8"/>
      <c r="AA217" s="16">
        <f t="shared" si="28"/>
        <v>3.8709629842853051E-3</v>
      </c>
    </row>
    <row r="218" spans="1:29" x14ac:dyDescent="0.2">
      <c r="A218" s="7" t="s">
        <v>4</v>
      </c>
      <c r="B218" s="7" t="s">
        <v>5</v>
      </c>
      <c r="C218" s="7" t="s">
        <v>7</v>
      </c>
      <c r="D218" s="7">
        <v>3</v>
      </c>
      <c r="E218" s="7">
        <v>24</v>
      </c>
      <c r="F218" s="7">
        <v>6</v>
      </c>
      <c r="G218" s="7" t="s">
        <v>31</v>
      </c>
      <c r="H218" s="7" t="s">
        <v>32</v>
      </c>
      <c r="I218" s="7">
        <v>108</v>
      </c>
      <c r="J218" s="7">
        <v>1.0048999999999999</v>
      </c>
      <c r="K218" s="7">
        <v>108</v>
      </c>
      <c r="L218" s="41">
        <v>1.0212000000000001</v>
      </c>
      <c r="M218" s="7">
        <f t="shared" si="19"/>
        <v>1.6300000000000203E-2</v>
      </c>
      <c r="N218" s="8">
        <v>2.5</v>
      </c>
      <c r="P218" s="7">
        <v>14.35</v>
      </c>
      <c r="Q218" s="52">
        <v>11.8</v>
      </c>
      <c r="S218" s="9">
        <v>41323</v>
      </c>
      <c r="T218" s="9">
        <v>41355</v>
      </c>
      <c r="U218" s="7">
        <v>32</v>
      </c>
      <c r="V218" s="8">
        <f t="shared" si="20"/>
        <v>2.7320413426149792</v>
      </c>
      <c r="W218" s="8">
        <f t="shared" si="21"/>
        <v>167.6098983199353</v>
      </c>
      <c r="X218" s="8"/>
      <c r="Y218" s="8"/>
      <c r="Z218" s="8"/>
      <c r="AA218" s="16">
        <f t="shared" si="28"/>
        <v>7.3365095999271338E-3</v>
      </c>
    </row>
    <row r="219" spans="1:29" x14ac:dyDescent="0.2">
      <c r="A219" s="7" t="s">
        <v>4</v>
      </c>
      <c r="B219" s="7" t="s">
        <v>5</v>
      </c>
      <c r="C219" s="7" t="s">
        <v>9</v>
      </c>
      <c r="D219" s="7">
        <v>7</v>
      </c>
      <c r="E219" s="7">
        <v>25</v>
      </c>
      <c r="F219" s="7">
        <v>1</v>
      </c>
      <c r="G219" s="7" t="s">
        <v>21</v>
      </c>
      <c r="H219" s="7" t="s">
        <v>22</v>
      </c>
      <c r="I219" s="7">
        <v>382</v>
      </c>
      <c r="J219" s="7">
        <v>1.0524</v>
      </c>
      <c r="K219" s="7">
        <v>382</v>
      </c>
      <c r="L219" s="41">
        <v>1.0855999999999999</v>
      </c>
      <c r="M219" s="7">
        <f t="shared" ref="M219:M230" si="29">L219-J219</f>
        <v>3.3199999999999896E-2</v>
      </c>
      <c r="N219" s="8">
        <v>0</v>
      </c>
      <c r="P219" s="7">
        <v>16.28</v>
      </c>
      <c r="Q219" s="52">
        <v>12.7</v>
      </c>
      <c r="S219" s="9">
        <v>41323</v>
      </c>
      <c r="T219" s="9">
        <v>41341</v>
      </c>
      <c r="U219" s="7">
        <v>18</v>
      </c>
      <c r="V219" s="8">
        <f t="shared" ref="V219:V230" si="30">N219*EXP((LN(2)/$R$3)*U219)</f>
        <v>0</v>
      </c>
      <c r="W219" s="8">
        <f t="shared" ref="W219:W230" si="31">V219/M219</f>
        <v>0</v>
      </c>
      <c r="X219" s="8">
        <f>AVERAGE(W219:W224)</f>
        <v>11.584365359777268</v>
      </c>
      <c r="Y219" s="8">
        <f>_xlfn.STDEV.S(W219:W224)</f>
        <v>17.966920018991363</v>
      </c>
      <c r="Z219" s="8"/>
      <c r="AA219" s="16">
        <f t="shared" ref="AA219:AA224" si="32">W219/25727</f>
        <v>0</v>
      </c>
      <c r="AB219" s="16">
        <f>AVERAGE(AA219:AA224)</f>
        <v>4.5028045865344845E-4</v>
      </c>
      <c r="AC219" s="16">
        <f>_xlfn.STDEV.S(AA219:AA224)</f>
        <v>6.9836825199173487E-4</v>
      </c>
    </row>
    <row r="220" spans="1:29" x14ac:dyDescent="0.2">
      <c r="A220" s="7" t="s">
        <v>4</v>
      </c>
      <c r="B220" s="7" t="s">
        <v>5</v>
      </c>
      <c r="C220" s="7" t="s">
        <v>9</v>
      </c>
      <c r="D220" s="7">
        <v>7</v>
      </c>
      <c r="E220" s="7">
        <v>26</v>
      </c>
      <c r="F220" s="7">
        <v>2</v>
      </c>
      <c r="G220" s="7" t="s">
        <v>21</v>
      </c>
      <c r="H220" s="7" t="s">
        <v>22</v>
      </c>
      <c r="I220" s="7">
        <v>391</v>
      </c>
      <c r="J220" s="7">
        <v>1.0492999999999999</v>
      </c>
      <c r="K220" s="7">
        <v>391</v>
      </c>
      <c r="L220" s="41">
        <v>1.1278999999999999</v>
      </c>
      <c r="M220" s="7">
        <f t="shared" si="29"/>
        <v>7.8600000000000003E-2</v>
      </c>
      <c r="N220" s="8">
        <v>2.7</v>
      </c>
      <c r="P220" s="7">
        <v>29.45</v>
      </c>
      <c r="Q220" s="52">
        <v>15.5</v>
      </c>
      <c r="S220" s="9">
        <v>41323</v>
      </c>
      <c r="T220" s="9">
        <v>41341</v>
      </c>
      <c r="U220" s="7">
        <v>18</v>
      </c>
      <c r="V220" s="8">
        <f t="shared" si="30"/>
        <v>2.8382235350745395</v>
      </c>
      <c r="W220" s="8">
        <f t="shared" si="31"/>
        <v>36.109714186698973</v>
      </c>
      <c r="X220" s="8"/>
      <c r="Y220" s="8"/>
      <c r="Z220" s="8"/>
      <c r="AA220" s="16">
        <f t="shared" si="32"/>
        <v>1.4035726741049859E-3</v>
      </c>
    </row>
    <row r="221" spans="1:29" x14ac:dyDescent="0.2">
      <c r="A221" s="7" t="s">
        <v>4</v>
      </c>
      <c r="B221" s="7" t="s">
        <v>5</v>
      </c>
      <c r="C221" s="7" t="s">
        <v>9</v>
      </c>
      <c r="D221" s="7">
        <v>7</v>
      </c>
      <c r="E221" s="7">
        <v>27</v>
      </c>
      <c r="F221" s="7">
        <v>3</v>
      </c>
      <c r="G221" s="7" t="s">
        <v>21</v>
      </c>
      <c r="H221" s="7" t="s">
        <v>22</v>
      </c>
      <c r="I221" s="7">
        <v>400</v>
      </c>
      <c r="J221" s="7">
        <v>1.0468</v>
      </c>
      <c r="K221" s="7">
        <v>400</v>
      </c>
      <c r="L221" s="41">
        <v>1.0730999999999999</v>
      </c>
      <c r="M221" s="7">
        <f t="shared" si="29"/>
        <v>2.629999999999999E-2</v>
      </c>
      <c r="N221" s="8">
        <v>0</v>
      </c>
      <c r="P221" s="7">
        <v>15.08</v>
      </c>
      <c r="Q221" s="52">
        <v>12.7</v>
      </c>
      <c r="S221" s="9">
        <v>41323</v>
      </c>
      <c r="T221" s="9">
        <v>41341</v>
      </c>
      <c r="U221" s="7">
        <v>18</v>
      </c>
      <c r="V221" s="8">
        <f t="shared" si="30"/>
        <v>0</v>
      </c>
      <c r="W221" s="8">
        <f t="shared" si="31"/>
        <v>0</v>
      </c>
      <c r="X221" s="8"/>
      <c r="Y221" s="8"/>
      <c r="Z221" s="8"/>
      <c r="AA221" s="16">
        <f t="shared" si="32"/>
        <v>0</v>
      </c>
    </row>
    <row r="222" spans="1:29" x14ac:dyDescent="0.2">
      <c r="A222" s="7" t="s">
        <v>4</v>
      </c>
      <c r="B222" s="7" t="s">
        <v>5</v>
      </c>
      <c r="C222" s="7" t="s">
        <v>9</v>
      </c>
      <c r="D222" s="7">
        <v>7</v>
      </c>
      <c r="E222" s="7">
        <v>28</v>
      </c>
      <c r="F222" s="7">
        <v>4</v>
      </c>
      <c r="G222" s="7" t="s">
        <v>21</v>
      </c>
      <c r="H222" s="7" t="s">
        <v>22</v>
      </c>
      <c r="I222" s="7">
        <v>409</v>
      </c>
      <c r="J222" s="7">
        <v>1.0482</v>
      </c>
      <c r="K222" s="7">
        <v>409</v>
      </c>
      <c r="L222" s="41">
        <v>1.1143000000000001</v>
      </c>
      <c r="M222" s="7">
        <f t="shared" si="29"/>
        <v>6.6100000000000048E-2</v>
      </c>
      <c r="N222" s="8">
        <v>2.1</v>
      </c>
      <c r="P222" s="7">
        <v>26.2</v>
      </c>
      <c r="Q222" s="52">
        <v>14.9</v>
      </c>
      <c r="S222" s="9">
        <v>41323</v>
      </c>
      <c r="T222" s="9">
        <v>41341</v>
      </c>
      <c r="U222" s="7">
        <v>18</v>
      </c>
      <c r="V222" s="8">
        <f t="shared" si="30"/>
        <v>2.207507193946864</v>
      </c>
      <c r="W222" s="8">
        <f t="shared" si="31"/>
        <v>33.396477971964636</v>
      </c>
      <c r="X222" s="8"/>
      <c r="Y222" s="8"/>
      <c r="Z222" s="8"/>
      <c r="AA222" s="16">
        <f t="shared" si="32"/>
        <v>1.2981100778157047E-3</v>
      </c>
    </row>
    <row r="223" spans="1:29" x14ac:dyDescent="0.2">
      <c r="A223" s="7" t="s">
        <v>4</v>
      </c>
      <c r="B223" s="7" t="s">
        <v>5</v>
      </c>
      <c r="C223" s="7" t="s">
        <v>9</v>
      </c>
      <c r="D223" s="7">
        <v>7</v>
      </c>
      <c r="E223" s="7">
        <v>29</v>
      </c>
      <c r="F223" s="7">
        <v>5</v>
      </c>
      <c r="G223" s="7" t="s">
        <v>21</v>
      </c>
      <c r="H223" s="7" t="s">
        <v>22</v>
      </c>
      <c r="I223" s="7">
        <v>418</v>
      </c>
      <c r="J223" s="7">
        <v>1.0496000000000001</v>
      </c>
      <c r="K223" s="7">
        <v>418</v>
      </c>
      <c r="L223" s="41">
        <v>1.1232</v>
      </c>
      <c r="M223" s="7">
        <f t="shared" si="29"/>
        <v>7.3599999999999888E-2</v>
      </c>
      <c r="N223" s="8">
        <v>0</v>
      </c>
      <c r="S223" s="9">
        <v>41323</v>
      </c>
      <c r="T223" s="9">
        <v>41341</v>
      </c>
      <c r="U223" s="7">
        <v>18</v>
      </c>
      <c r="V223" s="8">
        <f t="shared" si="30"/>
        <v>0</v>
      </c>
      <c r="W223" s="8">
        <f t="shared" si="31"/>
        <v>0</v>
      </c>
      <c r="X223" s="8"/>
      <c r="Y223" s="8"/>
      <c r="Z223" s="8"/>
      <c r="AA223" s="16">
        <f t="shared" si="32"/>
        <v>0</v>
      </c>
    </row>
    <row r="224" spans="1:29" x14ac:dyDescent="0.2">
      <c r="A224" s="7" t="s">
        <v>4</v>
      </c>
      <c r="B224" s="7" t="s">
        <v>5</v>
      </c>
      <c r="C224" s="7" t="s">
        <v>9</v>
      </c>
      <c r="D224" s="7">
        <v>7</v>
      </c>
      <c r="E224" s="7">
        <v>30</v>
      </c>
      <c r="F224" s="7">
        <v>6</v>
      </c>
      <c r="G224" s="7" t="s">
        <v>21</v>
      </c>
      <c r="H224" s="7" t="s">
        <v>22</v>
      </c>
      <c r="I224" s="7">
        <v>427</v>
      </c>
      <c r="J224" s="7">
        <v>1.0505</v>
      </c>
      <c r="K224" s="7">
        <v>427</v>
      </c>
      <c r="L224" s="41">
        <v>1.1158999999999999</v>
      </c>
      <c r="M224" s="7">
        <f t="shared" si="29"/>
        <v>6.5399999999999903E-2</v>
      </c>
      <c r="N224" s="8">
        <v>0</v>
      </c>
      <c r="S224" s="9">
        <v>41323</v>
      </c>
      <c r="T224" s="9">
        <v>41341</v>
      </c>
      <c r="U224" s="7">
        <v>18</v>
      </c>
      <c r="V224" s="8">
        <f t="shared" si="30"/>
        <v>0</v>
      </c>
      <c r="W224" s="8">
        <f t="shared" si="31"/>
        <v>0</v>
      </c>
      <c r="X224" s="8"/>
      <c r="Y224" s="8"/>
      <c r="Z224" s="8"/>
      <c r="AA224" s="16">
        <f t="shared" si="32"/>
        <v>0</v>
      </c>
    </row>
    <row r="225" spans="1:29" x14ac:dyDescent="0.2">
      <c r="A225" s="7" t="s">
        <v>4</v>
      </c>
      <c r="B225" s="7" t="s">
        <v>5</v>
      </c>
      <c r="C225" s="7" t="s">
        <v>8</v>
      </c>
      <c r="D225" s="7">
        <v>7</v>
      </c>
      <c r="E225" s="7">
        <v>31</v>
      </c>
      <c r="F225" s="7">
        <v>1</v>
      </c>
      <c r="G225" s="7" t="s">
        <v>21</v>
      </c>
      <c r="H225" s="7" t="s">
        <v>22</v>
      </c>
      <c r="I225" s="7">
        <v>328</v>
      </c>
      <c r="J225" s="7">
        <v>1.0167999999999999</v>
      </c>
      <c r="K225" s="7">
        <v>328</v>
      </c>
      <c r="L225" s="41">
        <v>1.0812999999999999</v>
      </c>
      <c r="M225" s="7">
        <f t="shared" si="29"/>
        <v>6.4500000000000002E-2</v>
      </c>
      <c r="N225" s="8">
        <v>0.5</v>
      </c>
      <c r="P225" s="7">
        <v>28.05</v>
      </c>
      <c r="Q225" s="52">
        <v>15.1</v>
      </c>
      <c r="S225" s="9">
        <v>41323</v>
      </c>
      <c r="T225" s="9">
        <v>41341</v>
      </c>
      <c r="U225" s="7">
        <v>18</v>
      </c>
      <c r="V225" s="8">
        <f t="shared" si="30"/>
        <v>0.52559695093972947</v>
      </c>
      <c r="W225" s="8">
        <f t="shared" si="31"/>
        <v>8.1487899370500685</v>
      </c>
      <c r="X225" s="8">
        <f>AVERAGE(W225:W230)</f>
        <v>342.12412804235106</v>
      </c>
      <c r="Y225" s="8">
        <f>_xlfn.STDEV.S(W225:W230)</f>
        <v>799.90613352101832</v>
      </c>
      <c r="Z225" s="8"/>
      <c r="AA225" s="16">
        <f>W225/41719</f>
        <v>1.9532562949855148E-4</v>
      </c>
      <c r="AB225" s="16">
        <f>AVERAGE(AA225:AA230)</f>
        <v>3.7476972568456648E-4</v>
      </c>
      <c r="AC225" s="16">
        <f>_xlfn.STDEV.S(AA225:AA230)</f>
        <v>4.4762558542540612E-4</v>
      </c>
    </row>
    <row r="226" spans="1:29" x14ac:dyDescent="0.2">
      <c r="A226" s="7" t="s">
        <v>4</v>
      </c>
      <c r="B226" s="7" t="s">
        <v>5</v>
      </c>
      <c r="C226" s="7" t="s">
        <v>8</v>
      </c>
      <c r="D226" s="7">
        <v>7</v>
      </c>
      <c r="E226" s="7">
        <v>32</v>
      </c>
      <c r="F226" s="7">
        <v>2</v>
      </c>
      <c r="G226" s="7" t="s">
        <v>21</v>
      </c>
      <c r="H226" s="7" t="s">
        <v>22</v>
      </c>
      <c r="I226" s="7">
        <v>337</v>
      </c>
      <c r="J226" s="7">
        <v>1.0371999999999999</v>
      </c>
      <c r="K226" s="7">
        <v>337</v>
      </c>
      <c r="L226" s="41">
        <v>1.1047</v>
      </c>
      <c r="M226" s="7">
        <f t="shared" si="29"/>
        <v>6.7500000000000115E-2</v>
      </c>
      <c r="N226" s="8">
        <v>2.7</v>
      </c>
      <c r="P226" s="7">
        <v>25.76</v>
      </c>
      <c r="Q226" s="52">
        <v>14.8</v>
      </c>
      <c r="S226" s="9">
        <v>41323</v>
      </c>
      <c r="T226" s="9">
        <v>41341</v>
      </c>
      <c r="U226" s="7">
        <v>18</v>
      </c>
      <c r="V226" s="8">
        <f t="shared" si="30"/>
        <v>2.8382235350745395</v>
      </c>
      <c r="W226" s="8">
        <f t="shared" si="31"/>
        <v>42.047756075178292</v>
      </c>
      <c r="X226" s="8"/>
      <c r="Y226" s="8"/>
      <c r="Z226" s="8"/>
      <c r="AA226" s="16">
        <f>W226/41719</f>
        <v>1.0078802482125242E-3</v>
      </c>
    </row>
    <row r="227" spans="1:29" x14ac:dyDescent="0.2">
      <c r="A227" s="7" t="s">
        <v>4</v>
      </c>
      <c r="B227" s="7" t="s">
        <v>5</v>
      </c>
      <c r="C227" s="7" t="s">
        <v>8</v>
      </c>
      <c r="D227" s="7">
        <v>7</v>
      </c>
      <c r="E227" s="7">
        <v>33</v>
      </c>
      <c r="F227" s="7">
        <v>3</v>
      </c>
      <c r="G227" s="7" t="s">
        <v>21</v>
      </c>
      <c r="H227" s="7" t="s">
        <v>22</v>
      </c>
      <c r="I227" s="7">
        <v>346</v>
      </c>
      <c r="J227" s="7">
        <v>1.0244</v>
      </c>
      <c r="K227" s="7">
        <v>346</v>
      </c>
      <c r="L227" s="41">
        <v>1.0791999999999999</v>
      </c>
      <c r="M227" s="7">
        <f t="shared" si="29"/>
        <v>5.479999999999996E-2</v>
      </c>
      <c r="N227" s="8">
        <v>0</v>
      </c>
      <c r="P227" s="7">
        <v>15.58</v>
      </c>
      <c r="Q227" s="52">
        <v>12.5</v>
      </c>
      <c r="S227" s="9">
        <v>41323</v>
      </c>
      <c r="T227" s="9">
        <v>41341</v>
      </c>
      <c r="U227" s="7">
        <v>18</v>
      </c>
      <c r="V227" s="8">
        <f t="shared" si="30"/>
        <v>0</v>
      </c>
      <c r="W227" s="8">
        <f t="shared" si="31"/>
        <v>0</v>
      </c>
      <c r="X227" s="8"/>
      <c r="Y227" s="8"/>
      <c r="Z227" s="8"/>
      <c r="AA227" s="16">
        <f>W227/41719</f>
        <v>0</v>
      </c>
    </row>
    <row r="228" spans="1:29" x14ac:dyDescent="0.2">
      <c r="A228" s="7" t="s">
        <v>4</v>
      </c>
      <c r="B228" s="7" t="s">
        <v>5</v>
      </c>
      <c r="C228" s="7" t="s">
        <v>8</v>
      </c>
      <c r="D228" s="7">
        <v>7</v>
      </c>
      <c r="E228" s="7">
        <v>34</v>
      </c>
      <c r="F228" s="7">
        <v>4</v>
      </c>
      <c r="G228" s="7" t="s">
        <v>21</v>
      </c>
      <c r="H228" s="7" t="s">
        <v>22</v>
      </c>
      <c r="I228" s="7">
        <v>355</v>
      </c>
      <c r="J228" s="7">
        <v>1.0327999999999999</v>
      </c>
      <c r="K228" s="7">
        <v>355</v>
      </c>
      <c r="L228" s="41">
        <v>1.0995999999999999</v>
      </c>
      <c r="M228" s="7">
        <f t="shared" si="29"/>
        <v>6.6799999999999971E-2</v>
      </c>
      <c r="N228" s="8">
        <v>0</v>
      </c>
      <c r="P228" s="7">
        <v>25.69</v>
      </c>
      <c r="Q228" s="52">
        <v>14.7</v>
      </c>
      <c r="S228" s="9">
        <v>41323</v>
      </c>
      <c r="T228" s="9">
        <v>41341</v>
      </c>
      <c r="U228" s="7">
        <v>18</v>
      </c>
      <c r="V228" s="8">
        <f t="shared" si="30"/>
        <v>0</v>
      </c>
      <c r="W228" s="8">
        <f t="shared" si="31"/>
        <v>0</v>
      </c>
      <c r="X228" s="8"/>
      <c r="Y228" s="8"/>
      <c r="Z228" s="8"/>
      <c r="AA228" s="16">
        <f>W228/41719</f>
        <v>0</v>
      </c>
    </row>
    <row r="229" spans="1:29" x14ac:dyDescent="0.2">
      <c r="A229" s="7" t="s">
        <v>4</v>
      </c>
      <c r="B229" s="7" t="s">
        <v>5</v>
      </c>
      <c r="C229" s="7" t="s">
        <v>8</v>
      </c>
      <c r="D229" s="7">
        <v>7</v>
      </c>
      <c r="E229" s="7">
        <v>35</v>
      </c>
      <c r="F229" s="7">
        <v>5</v>
      </c>
      <c r="G229" s="7" t="s">
        <v>21</v>
      </c>
      <c r="H229" s="7" t="s">
        <v>22</v>
      </c>
      <c r="I229" s="7">
        <v>364</v>
      </c>
      <c r="J229" s="7">
        <v>1.0349999999999999</v>
      </c>
      <c r="K229" s="7">
        <v>364</v>
      </c>
      <c r="L229" s="41">
        <v>1.1304000000000001</v>
      </c>
      <c r="M229" s="7">
        <f t="shared" si="29"/>
        <v>9.5400000000000151E-2</v>
      </c>
      <c r="N229" s="17">
        <v>179.2</v>
      </c>
      <c r="O229" s="17"/>
      <c r="P229" s="47">
        <v>26.24</v>
      </c>
      <c r="Q229" s="54">
        <v>14.9</v>
      </c>
      <c r="R229" s="47"/>
      <c r="S229" s="48">
        <v>41323</v>
      </c>
      <c r="T229" s="48">
        <v>41341</v>
      </c>
      <c r="U229" s="47">
        <v>18</v>
      </c>
      <c r="V229" s="17">
        <f t="shared" si="30"/>
        <v>188.37394721679902</v>
      </c>
      <c r="W229" s="17">
        <f t="shared" si="31"/>
        <v>1974.5696773249342</v>
      </c>
      <c r="X229" s="17"/>
      <c r="Y229" s="17"/>
      <c r="Z229" s="17"/>
      <c r="AA229" s="49"/>
    </row>
    <row r="230" spans="1:29" x14ac:dyDescent="0.2">
      <c r="A230" s="7" t="s">
        <v>4</v>
      </c>
      <c r="B230" s="7" t="s">
        <v>5</v>
      </c>
      <c r="C230" s="7" t="s">
        <v>8</v>
      </c>
      <c r="D230" s="7">
        <v>7</v>
      </c>
      <c r="E230" s="7">
        <v>36</v>
      </c>
      <c r="F230" s="7">
        <v>6</v>
      </c>
      <c r="G230" s="7" t="s">
        <v>21</v>
      </c>
      <c r="H230" s="7" t="s">
        <v>22</v>
      </c>
      <c r="I230" s="7">
        <v>373</v>
      </c>
      <c r="J230" s="7">
        <v>1.0501</v>
      </c>
      <c r="K230" s="7">
        <v>373</v>
      </c>
      <c r="L230" s="41">
        <v>1.0764</v>
      </c>
      <c r="M230" s="7">
        <f t="shared" si="29"/>
        <v>2.629999999999999E-2</v>
      </c>
      <c r="N230" s="8">
        <v>0.7</v>
      </c>
      <c r="P230" s="7">
        <v>21.71</v>
      </c>
      <c r="Q230" s="52">
        <v>14.1</v>
      </c>
      <c r="S230" s="9">
        <v>41323</v>
      </c>
      <c r="T230" s="9">
        <v>41341</v>
      </c>
      <c r="U230" s="7">
        <v>18</v>
      </c>
      <c r="V230" s="8">
        <f t="shared" si="30"/>
        <v>0.73583573131562119</v>
      </c>
      <c r="W230" s="8">
        <f t="shared" si="31"/>
        <v>27.978544916943783</v>
      </c>
      <c r="X230" s="8"/>
      <c r="Y230" s="8"/>
      <c r="Z230" s="8"/>
      <c r="AA230" s="16">
        <f>W230/41719</f>
        <v>6.706427507117568E-4</v>
      </c>
    </row>
    <row r="231" spans="1:29" x14ac:dyDescent="0.2">
      <c r="A231" s="7" t="s">
        <v>4</v>
      </c>
      <c r="B231" s="7" t="s">
        <v>5</v>
      </c>
      <c r="C231" s="7" t="s">
        <v>6</v>
      </c>
      <c r="D231" s="7">
        <v>7</v>
      </c>
      <c r="E231" s="7">
        <v>37</v>
      </c>
      <c r="F231" s="7">
        <v>1</v>
      </c>
      <c r="G231" s="7" t="s">
        <v>21</v>
      </c>
      <c r="H231" s="7" t="s">
        <v>22</v>
      </c>
      <c r="I231" s="7">
        <v>220</v>
      </c>
      <c r="J231" s="7">
        <v>1.0485</v>
      </c>
      <c r="K231" s="7">
        <v>220</v>
      </c>
      <c r="O231" s="8">
        <v>0</v>
      </c>
      <c r="P231" s="7">
        <v>25.29</v>
      </c>
      <c r="Q231" s="52">
        <v>14.1</v>
      </c>
      <c r="V231" s="8"/>
      <c r="W231" s="8"/>
      <c r="X231" s="8"/>
      <c r="Y231" s="8"/>
      <c r="Z231" s="8"/>
    </row>
    <row r="232" spans="1:29" x14ac:dyDescent="0.2">
      <c r="A232" s="7" t="s">
        <v>4</v>
      </c>
      <c r="B232" s="7" t="s">
        <v>5</v>
      </c>
      <c r="C232" s="7" t="s">
        <v>6</v>
      </c>
      <c r="D232" s="7">
        <v>7</v>
      </c>
      <c r="E232" s="7">
        <v>38</v>
      </c>
      <c r="F232" s="7">
        <v>2</v>
      </c>
      <c r="G232" s="7" t="s">
        <v>21</v>
      </c>
      <c r="H232" s="7" t="s">
        <v>22</v>
      </c>
      <c r="I232" s="7">
        <v>229</v>
      </c>
      <c r="J232" s="7">
        <v>1.0125999999999999</v>
      </c>
      <c r="K232" s="7">
        <v>229</v>
      </c>
      <c r="O232" s="8">
        <v>0</v>
      </c>
      <c r="P232" s="7">
        <v>27.15</v>
      </c>
      <c r="Q232" s="52">
        <v>14.2</v>
      </c>
      <c r="V232" s="8"/>
      <c r="W232" s="8"/>
      <c r="X232" s="8"/>
      <c r="Y232" s="8"/>
      <c r="Z232" s="8"/>
    </row>
    <row r="233" spans="1:29" x14ac:dyDescent="0.2">
      <c r="A233" s="7" t="s">
        <v>4</v>
      </c>
      <c r="B233" s="7" t="s">
        <v>5</v>
      </c>
      <c r="C233" s="7" t="s">
        <v>6</v>
      </c>
      <c r="D233" s="7">
        <v>7</v>
      </c>
      <c r="E233" s="7">
        <v>39</v>
      </c>
      <c r="F233" s="7">
        <v>3</v>
      </c>
      <c r="G233" s="7" t="s">
        <v>21</v>
      </c>
      <c r="H233" s="7" t="s">
        <v>22</v>
      </c>
      <c r="I233" s="7">
        <v>238</v>
      </c>
      <c r="J233" s="7">
        <v>1.0198</v>
      </c>
      <c r="K233" s="7">
        <v>238</v>
      </c>
      <c r="O233" s="8">
        <v>0</v>
      </c>
      <c r="P233" s="7">
        <v>26.02</v>
      </c>
      <c r="Q233" s="52">
        <v>14.1</v>
      </c>
      <c r="V233" s="8"/>
      <c r="W233" s="8"/>
      <c r="X233" s="8"/>
      <c r="Y233" s="8"/>
      <c r="Z233" s="8"/>
    </row>
    <row r="234" spans="1:29" x14ac:dyDescent="0.2">
      <c r="A234" s="7" t="s">
        <v>4</v>
      </c>
      <c r="B234" s="7" t="s">
        <v>5</v>
      </c>
      <c r="C234" s="7" t="s">
        <v>6</v>
      </c>
      <c r="D234" s="7">
        <v>7</v>
      </c>
      <c r="E234" s="7">
        <v>40</v>
      </c>
      <c r="F234" s="7">
        <v>4</v>
      </c>
      <c r="G234" s="7" t="s">
        <v>21</v>
      </c>
      <c r="H234" s="7" t="s">
        <v>22</v>
      </c>
      <c r="I234" s="7">
        <v>247</v>
      </c>
      <c r="J234" s="7">
        <v>1.0145999999999999</v>
      </c>
      <c r="K234" s="7">
        <v>247</v>
      </c>
      <c r="O234" s="8">
        <v>0</v>
      </c>
      <c r="P234" s="7">
        <v>17.09</v>
      </c>
      <c r="Q234" s="52">
        <v>12.4</v>
      </c>
      <c r="V234" s="8"/>
      <c r="W234" s="8"/>
      <c r="X234" s="8"/>
      <c r="Y234" s="8"/>
      <c r="Z234" s="8"/>
    </row>
    <row r="235" spans="1:29" x14ac:dyDescent="0.2">
      <c r="A235" s="7" t="s">
        <v>4</v>
      </c>
      <c r="B235" s="7" t="s">
        <v>5</v>
      </c>
      <c r="C235" s="7" t="s">
        <v>6</v>
      </c>
      <c r="D235" s="7">
        <v>7</v>
      </c>
      <c r="E235" s="7">
        <v>41</v>
      </c>
      <c r="F235" s="7">
        <v>5</v>
      </c>
      <c r="G235" s="7" t="s">
        <v>21</v>
      </c>
      <c r="H235" s="7" t="s">
        <v>22</v>
      </c>
      <c r="I235" s="7">
        <v>256</v>
      </c>
      <c r="J235" s="7">
        <v>1.0241</v>
      </c>
      <c r="K235" s="7">
        <v>256</v>
      </c>
      <c r="O235" s="8">
        <v>0</v>
      </c>
      <c r="P235" s="7">
        <v>23.34</v>
      </c>
      <c r="Q235" s="52">
        <v>13.5</v>
      </c>
      <c r="V235" s="8"/>
      <c r="W235" s="8"/>
      <c r="X235" s="8"/>
      <c r="Y235" s="8"/>
      <c r="Z235" s="8"/>
    </row>
    <row r="236" spans="1:29" x14ac:dyDescent="0.2">
      <c r="A236" s="7" t="s">
        <v>4</v>
      </c>
      <c r="B236" s="7" t="s">
        <v>5</v>
      </c>
      <c r="C236" s="7" t="s">
        <v>6</v>
      </c>
      <c r="D236" s="7">
        <v>7</v>
      </c>
      <c r="E236" s="7">
        <v>42</v>
      </c>
      <c r="F236" s="7">
        <v>6</v>
      </c>
      <c r="G236" s="7" t="s">
        <v>21</v>
      </c>
      <c r="H236" s="7" t="s">
        <v>22</v>
      </c>
      <c r="I236" s="7">
        <v>265</v>
      </c>
      <c r="J236" s="7">
        <v>1.0109999999999999</v>
      </c>
      <c r="K236" s="7">
        <v>265</v>
      </c>
      <c r="O236" s="8">
        <v>0</v>
      </c>
      <c r="P236" s="7">
        <v>15.53</v>
      </c>
      <c r="Q236" s="52">
        <v>11.9</v>
      </c>
      <c r="V236" s="8"/>
      <c r="W236" s="8"/>
      <c r="X236" s="8"/>
      <c r="Y236" s="8"/>
      <c r="Z236" s="8"/>
    </row>
    <row r="237" spans="1:29" x14ac:dyDescent="0.2">
      <c r="A237" s="7" t="s">
        <v>4</v>
      </c>
      <c r="B237" s="7" t="s">
        <v>5</v>
      </c>
      <c r="C237" s="7" t="s">
        <v>7</v>
      </c>
      <c r="D237" s="7">
        <v>7</v>
      </c>
      <c r="E237" s="7">
        <v>43</v>
      </c>
      <c r="F237" s="7">
        <v>1</v>
      </c>
      <c r="G237" s="7" t="s">
        <v>21</v>
      </c>
      <c r="H237" s="7" t="s">
        <v>22</v>
      </c>
      <c r="I237" s="7">
        <v>274</v>
      </c>
      <c r="J237" s="7">
        <v>1.0018</v>
      </c>
      <c r="K237" s="7">
        <v>274</v>
      </c>
      <c r="L237" s="41">
        <v>1.0786</v>
      </c>
      <c r="M237" s="7">
        <f t="shared" ref="M237:M254" si="33">L237-J237</f>
        <v>7.6799999999999979E-2</v>
      </c>
      <c r="N237" s="8">
        <v>14.7</v>
      </c>
      <c r="P237" s="7">
        <v>25.58</v>
      </c>
      <c r="Q237" s="52">
        <v>14.3</v>
      </c>
      <c r="S237" s="9">
        <v>41323</v>
      </c>
      <c r="T237" s="9">
        <v>41341</v>
      </c>
      <c r="U237" s="7">
        <v>18</v>
      </c>
      <c r="V237" s="8">
        <f t="shared" ref="V237:V254" si="34">N237*EXP((LN(2)/$R$3)*U237)</f>
        <v>15.452550357628045</v>
      </c>
      <c r="W237" s="8">
        <f t="shared" ref="W237:W254" si="35">V237/M237</f>
        <v>201.20508278161523</v>
      </c>
      <c r="X237" s="8">
        <f>AVERAGE(W237:W242)</f>
        <v>44.441021802138998</v>
      </c>
      <c r="Y237" s="8">
        <f>_xlfn.STDEV.S(W237:W242)</f>
        <v>80.441671086637442</v>
      </c>
      <c r="Z237" s="8"/>
      <c r="AA237" s="16">
        <f t="shared" ref="AA237:AA242" si="36">W237/22846</f>
        <v>8.8070157918942148E-3</v>
      </c>
      <c r="AB237" s="16">
        <f>AVERAGE(AA237:AA242)</f>
        <v>1.9452430098108634E-3</v>
      </c>
      <c r="AC237" s="16">
        <f>_xlfn.STDEV.S(AA237:AA242)</f>
        <v>3.5210396168536052E-3</v>
      </c>
    </row>
    <row r="238" spans="1:29" x14ac:dyDescent="0.2">
      <c r="A238" s="7" t="s">
        <v>4</v>
      </c>
      <c r="B238" s="7" t="s">
        <v>5</v>
      </c>
      <c r="C238" s="7" t="s">
        <v>7</v>
      </c>
      <c r="D238" s="7">
        <v>7</v>
      </c>
      <c r="E238" s="7">
        <v>44</v>
      </c>
      <c r="F238" s="7">
        <v>2</v>
      </c>
      <c r="G238" s="7" t="s">
        <v>21</v>
      </c>
      <c r="H238" s="7" t="s">
        <v>22</v>
      </c>
      <c r="I238" s="7">
        <v>283</v>
      </c>
      <c r="J238" s="7">
        <v>1.0154000000000001</v>
      </c>
      <c r="K238" s="7">
        <v>283</v>
      </c>
      <c r="L238" s="41">
        <v>1.0545</v>
      </c>
      <c r="M238" s="7">
        <f t="shared" si="33"/>
        <v>3.9099999999999913E-2</v>
      </c>
      <c r="N238" s="8">
        <v>0</v>
      </c>
      <c r="P238" s="7">
        <v>20.55</v>
      </c>
      <c r="Q238" s="52">
        <v>13.6</v>
      </c>
      <c r="S238" s="9">
        <v>41323</v>
      </c>
      <c r="T238" s="9">
        <v>41341</v>
      </c>
      <c r="U238" s="7">
        <v>18</v>
      </c>
      <c r="V238" s="8">
        <f t="shared" si="34"/>
        <v>0</v>
      </c>
      <c r="W238" s="8">
        <f t="shared" si="35"/>
        <v>0</v>
      </c>
      <c r="X238" s="8"/>
      <c r="Y238" s="8"/>
      <c r="Z238" s="8"/>
      <c r="AA238" s="16">
        <f t="shared" si="36"/>
        <v>0</v>
      </c>
    </row>
    <row r="239" spans="1:29" x14ac:dyDescent="0.2">
      <c r="A239" s="7" t="s">
        <v>4</v>
      </c>
      <c r="B239" s="7" t="s">
        <v>5</v>
      </c>
      <c r="C239" s="7" t="s">
        <v>7</v>
      </c>
      <c r="D239" s="7">
        <v>7</v>
      </c>
      <c r="E239" s="7">
        <v>45</v>
      </c>
      <c r="F239" s="7">
        <v>3</v>
      </c>
      <c r="G239" s="7" t="s">
        <v>21</v>
      </c>
      <c r="H239" s="7" t="s">
        <v>22</v>
      </c>
      <c r="I239" s="7">
        <v>292</v>
      </c>
      <c r="J239" s="7">
        <v>1.0127999999999999</v>
      </c>
      <c r="K239" s="7">
        <v>292</v>
      </c>
      <c r="L239" s="41">
        <v>1.0810999999999999</v>
      </c>
      <c r="M239" s="7">
        <f t="shared" si="33"/>
        <v>6.8300000000000027E-2</v>
      </c>
      <c r="N239" s="8">
        <v>0.3</v>
      </c>
      <c r="P239" s="7">
        <v>23.4</v>
      </c>
      <c r="Q239" s="52">
        <v>14.2</v>
      </c>
      <c r="S239" s="9">
        <v>41323</v>
      </c>
      <c r="T239" s="9">
        <v>41341</v>
      </c>
      <c r="U239" s="7">
        <v>18</v>
      </c>
      <c r="V239" s="8">
        <f t="shared" si="34"/>
        <v>0.31535817056383769</v>
      </c>
      <c r="W239" s="8">
        <f t="shared" si="35"/>
        <v>4.617249935048866</v>
      </c>
      <c r="X239" s="8"/>
      <c r="Y239" s="8"/>
      <c r="Z239" s="8"/>
      <c r="AA239" s="16">
        <f t="shared" si="36"/>
        <v>2.0210320997324986E-4</v>
      </c>
    </row>
    <row r="240" spans="1:29" x14ac:dyDescent="0.2">
      <c r="A240" s="7" t="s">
        <v>4</v>
      </c>
      <c r="B240" s="7" t="s">
        <v>5</v>
      </c>
      <c r="C240" s="7" t="s">
        <v>7</v>
      </c>
      <c r="D240" s="7">
        <v>7</v>
      </c>
      <c r="E240" s="7">
        <v>46</v>
      </c>
      <c r="F240" s="7">
        <v>4</v>
      </c>
      <c r="G240" s="7" t="s">
        <v>21</v>
      </c>
      <c r="H240" s="7" t="s">
        <v>22</v>
      </c>
      <c r="I240" s="7">
        <v>301</v>
      </c>
      <c r="J240" s="7">
        <v>1.0084</v>
      </c>
      <c r="K240" s="7">
        <v>301</v>
      </c>
      <c r="L240" s="41">
        <v>1.125</v>
      </c>
      <c r="M240" s="7">
        <f t="shared" si="33"/>
        <v>0.11660000000000004</v>
      </c>
      <c r="N240" s="8">
        <v>0</v>
      </c>
      <c r="P240" s="7">
        <v>24.23</v>
      </c>
      <c r="Q240" s="52">
        <v>14.3</v>
      </c>
      <c r="S240" s="9">
        <v>41323</v>
      </c>
      <c r="T240" s="9">
        <v>41341</v>
      </c>
      <c r="U240" s="7">
        <v>18</v>
      </c>
      <c r="V240" s="8">
        <f t="shared" si="34"/>
        <v>0</v>
      </c>
      <c r="W240" s="8">
        <f t="shared" si="35"/>
        <v>0</v>
      </c>
      <c r="X240" s="8"/>
      <c r="Y240" s="8"/>
      <c r="Z240" s="8"/>
      <c r="AA240" s="16">
        <f t="shared" si="36"/>
        <v>0</v>
      </c>
    </row>
    <row r="241" spans="1:27" x14ac:dyDescent="0.2">
      <c r="A241" s="7" t="s">
        <v>4</v>
      </c>
      <c r="B241" s="7" t="s">
        <v>5</v>
      </c>
      <c r="C241" s="7" t="s">
        <v>7</v>
      </c>
      <c r="D241" s="7">
        <v>7</v>
      </c>
      <c r="E241" s="7">
        <v>47</v>
      </c>
      <c r="F241" s="7">
        <v>5</v>
      </c>
      <c r="G241" s="7" t="s">
        <v>21</v>
      </c>
      <c r="H241" s="7" t="s">
        <v>22</v>
      </c>
      <c r="I241" s="7">
        <v>310</v>
      </c>
      <c r="J241" s="7">
        <v>1.0024999999999999</v>
      </c>
      <c r="K241" s="7">
        <v>310</v>
      </c>
      <c r="L241" s="41">
        <v>1.0820000000000001</v>
      </c>
      <c r="M241" s="7">
        <f t="shared" si="33"/>
        <v>7.9500000000000126E-2</v>
      </c>
      <c r="N241" s="8">
        <v>4.5999999999999996</v>
      </c>
      <c r="P241" s="7">
        <v>15.96</v>
      </c>
      <c r="Q241" s="52">
        <v>12.6</v>
      </c>
      <c r="S241" s="9">
        <v>41323</v>
      </c>
      <c r="T241" s="9">
        <v>41341</v>
      </c>
      <c r="U241" s="7">
        <v>18</v>
      </c>
      <c r="V241" s="8">
        <f t="shared" si="34"/>
        <v>4.8354919486455108</v>
      </c>
      <c r="W241" s="8">
        <f t="shared" si="35"/>
        <v>60.823798096169853</v>
      </c>
      <c r="X241" s="8"/>
      <c r="Y241" s="8"/>
      <c r="Z241" s="8"/>
      <c r="AA241" s="16">
        <f t="shared" si="36"/>
        <v>2.6623390569977174E-3</v>
      </c>
    </row>
    <row r="242" spans="1:27" x14ac:dyDescent="0.2">
      <c r="A242" s="7" t="s">
        <v>4</v>
      </c>
      <c r="B242" s="7" t="s">
        <v>5</v>
      </c>
      <c r="C242" s="7" t="s">
        <v>7</v>
      </c>
      <c r="D242" s="7">
        <v>7</v>
      </c>
      <c r="E242" s="7">
        <v>48</v>
      </c>
      <c r="F242" s="7">
        <v>6</v>
      </c>
      <c r="G242" s="7" t="s">
        <v>21</v>
      </c>
      <c r="H242" s="7" t="s">
        <v>22</v>
      </c>
      <c r="I242" s="7">
        <v>319</v>
      </c>
      <c r="J242" s="7">
        <v>1.0119</v>
      </c>
      <c r="K242" s="7">
        <v>319</v>
      </c>
      <c r="L242" s="41">
        <v>1.1232</v>
      </c>
      <c r="M242" s="7">
        <f t="shared" si="33"/>
        <v>0.11129999999999995</v>
      </c>
      <c r="N242" s="8">
        <v>0</v>
      </c>
      <c r="P242" s="7">
        <v>27.43</v>
      </c>
      <c r="Q242" s="52">
        <v>14.8</v>
      </c>
      <c r="S242" s="9">
        <v>41323</v>
      </c>
      <c r="T242" s="9">
        <v>41341</v>
      </c>
      <c r="U242" s="7">
        <v>18</v>
      </c>
      <c r="V242" s="8">
        <f t="shared" si="34"/>
        <v>0</v>
      </c>
      <c r="W242" s="8">
        <f t="shared" si="35"/>
        <v>0</v>
      </c>
      <c r="X242" s="8"/>
      <c r="Y242" s="8"/>
      <c r="Z242" s="8"/>
      <c r="AA242" s="16">
        <f t="shared" si="36"/>
        <v>0</v>
      </c>
    </row>
    <row r="243" spans="1:27" x14ac:dyDescent="0.2">
      <c r="A243" s="7" t="s">
        <v>4</v>
      </c>
      <c r="B243" s="7" t="s">
        <v>5</v>
      </c>
      <c r="C243" s="7" t="s">
        <v>9</v>
      </c>
      <c r="D243" s="7">
        <v>7</v>
      </c>
      <c r="E243" s="7">
        <v>49</v>
      </c>
      <c r="F243" s="7">
        <v>1</v>
      </c>
      <c r="G243" s="7" t="s">
        <v>27</v>
      </c>
      <c r="H243" s="7" t="s">
        <v>28</v>
      </c>
      <c r="I243" s="7">
        <v>385</v>
      </c>
      <c r="J243" s="7">
        <v>1.0526</v>
      </c>
      <c r="K243" s="7">
        <v>385</v>
      </c>
      <c r="L243" s="41">
        <v>1.1388</v>
      </c>
      <c r="M243" s="7">
        <f t="shared" si="33"/>
        <v>8.6200000000000054E-2</v>
      </c>
      <c r="N243" s="8">
        <v>0</v>
      </c>
      <c r="P243" s="7">
        <v>16.28</v>
      </c>
      <c r="Q243" s="52">
        <v>12.7</v>
      </c>
      <c r="S243" s="9">
        <v>41323</v>
      </c>
      <c r="V243" s="8">
        <f t="shared" si="34"/>
        <v>0</v>
      </c>
      <c r="W243" s="8">
        <f t="shared" si="35"/>
        <v>0</v>
      </c>
      <c r="X243" s="8">
        <f>AVERAGE(W243:W248)</f>
        <v>0</v>
      </c>
      <c r="Y243" s="8">
        <f>_xlfn.STDEV.S(W243:W248)</f>
        <v>0</v>
      </c>
      <c r="Z243" s="8"/>
    </row>
    <row r="244" spans="1:27" x14ac:dyDescent="0.2">
      <c r="A244" s="7" t="s">
        <v>4</v>
      </c>
      <c r="B244" s="7" t="s">
        <v>5</v>
      </c>
      <c r="C244" s="7" t="s">
        <v>9</v>
      </c>
      <c r="D244" s="7">
        <v>7</v>
      </c>
      <c r="E244" s="7">
        <v>50</v>
      </c>
      <c r="F244" s="7">
        <v>2</v>
      </c>
      <c r="G244" s="7" t="s">
        <v>27</v>
      </c>
      <c r="H244" s="7" t="s">
        <v>28</v>
      </c>
      <c r="I244" s="7">
        <v>394</v>
      </c>
      <c r="J244" s="7">
        <v>1.0503</v>
      </c>
      <c r="K244" s="7">
        <v>394</v>
      </c>
      <c r="L244" s="41">
        <v>1.1722999999999999</v>
      </c>
      <c r="M244" s="7">
        <f t="shared" si="33"/>
        <v>0.12199999999999989</v>
      </c>
      <c r="N244" s="8">
        <v>0</v>
      </c>
      <c r="P244" s="7">
        <v>29.45</v>
      </c>
      <c r="Q244" s="52">
        <v>15.5</v>
      </c>
      <c r="S244" s="9">
        <v>41323</v>
      </c>
      <c r="V244" s="8">
        <f t="shared" si="34"/>
        <v>0</v>
      </c>
      <c r="W244" s="8">
        <f t="shared" si="35"/>
        <v>0</v>
      </c>
      <c r="X244" s="8"/>
      <c r="Y244" s="8"/>
      <c r="Z244" s="8"/>
    </row>
    <row r="245" spans="1:27" x14ac:dyDescent="0.2">
      <c r="A245" s="7" t="s">
        <v>4</v>
      </c>
      <c r="B245" s="7" t="s">
        <v>5</v>
      </c>
      <c r="C245" s="7" t="s">
        <v>9</v>
      </c>
      <c r="D245" s="7">
        <v>7</v>
      </c>
      <c r="E245" s="7">
        <v>51</v>
      </c>
      <c r="F245" s="7">
        <v>3</v>
      </c>
      <c r="G245" s="7" t="s">
        <v>27</v>
      </c>
      <c r="H245" s="7" t="s">
        <v>28</v>
      </c>
      <c r="I245" s="7">
        <v>403</v>
      </c>
      <c r="J245" s="7">
        <v>1.0528</v>
      </c>
      <c r="K245" s="7">
        <v>403</v>
      </c>
      <c r="L245" s="41">
        <v>1.1376999999999999</v>
      </c>
      <c r="M245" s="7">
        <f t="shared" si="33"/>
        <v>8.4899999999999975E-2</v>
      </c>
      <c r="N245" s="8">
        <v>0</v>
      </c>
      <c r="P245" s="7">
        <v>15.08</v>
      </c>
      <c r="Q245" s="52">
        <v>12.7</v>
      </c>
      <c r="S245" s="9">
        <v>41323</v>
      </c>
      <c r="V245" s="8">
        <f t="shared" si="34"/>
        <v>0</v>
      </c>
      <c r="W245" s="8">
        <f t="shared" si="35"/>
        <v>0</v>
      </c>
      <c r="X245" s="8"/>
      <c r="Y245" s="8"/>
      <c r="Z245" s="8"/>
    </row>
    <row r="246" spans="1:27" x14ac:dyDescent="0.2">
      <c r="A246" s="7" t="s">
        <v>4</v>
      </c>
      <c r="B246" s="7" t="s">
        <v>5</v>
      </c>
      <c r="C246" s="7" t="s">
        <v>9</v>
      </c>
      <c r="D246" s="7">
        <v>7</v>
      </c>
      <c r="E246" s="7">
        <v>52</v>
      </c>
      <c r="F246" s="7">
        <v>4</v>
      </c>
      <c r="G246" s="7" t="s">
        <v>27</v>
      </c>
      <c r="H246" s="7" t="s">
        <v>28</v>
      </c>
      <c r="I246" s="7">
        <v>412</v>
      </c>
      <c r="J246" s="7">
        <v>1.0459000000000001</v>
      </c>
      <c r="K246" s="7">
        <v>412</v>
      </c>
      <c r="L246" s="41">
        <v>1.1559999999999999</v>
      </c>
      <c r="M246" s="7">
        <f t="shared" si="33"/>
        <v>0.11009999999999986</v>
      </c>
      <c r="N246" s="8">
        <v>0</v>
      </c>
      <c r="P246" s="7">
        <v>26.2</v>
      </c>
      <c r="Q246" s="52">
        <v>14.9</v>
      </c>
      <c r="S246" s="9">
        <v>41323</v>
      </c>
      <c r="V246" s="8">
        <f t="shared" si="34"/>
        <v>0</v>
      </c>
      <c r="W246" s="8">
        <f t="shared" si="35"/>
        <v>0</v>
      </c>
      <c r="X246" s="8"/>
      <c r="Y246" s="8"/>
      <c r="Z246" s="8"/>
    </row>
    <row r="247" spans="1:27" x14ac:dyDescent="0.2">
      <c r="A247" s="7" t="s">
        <v>4</v>
      </c>
      <c r="B247" s="7" t="s">
        <v>5</v>
      </c>
      <c r="C247" s="7" t="s">
        <v>9</v>
      </c>
      <c r="D247" s="7">
        <v>7</v>
      </c>
      <c r="E247" s="7">
        <v>53</v>
      </c>
      <c r="F247" s="7">
        <v>5</v>
      </c>
      <c r="G247" s="7" t="s">
        <v>27</v>
      </c>
      <c r="H247" s="7" t="s">
        <v>28</v>
      </c>
      <c r="I247" s="7">
        <v>421</v>
      </c>
      <c r="J247" s="7">
        <v>1.0505</v>
      </c>
      <c r="K247" s="7">
        <v>421</v>
      </c>
      <c r="L247" s="41">
        <v>1.1617999999999999</v>
      </c>
      <c r="M247" s="7">
        <f t="shared" si="33"/>
        <v>0.11129999999999995</v>
      </c>
      <c r="N247" s="8">
        <v>0</v>
      </c>
      <c r="S247" s="9">
        <v>41323</v>
      </c>
      <c r="V247" s="8">
        <f t="shared" si="34"/>
        <v>0</v>
      </c>
      <c r="W247" s="8">
        <f t="shared" si="35"/>
        <v>0</v>
      </c>
      <c r="X247" s="8"/>
      <c r="Y247" s="8"/>
      <c r="Z247" s="8"/>
    </row>
    <row r="248" spans="1:27" x14ac:dyDescent="0.2">
      <c r="A248" s="7" t="s">
        <v>4</v>
      </c>
      <c r="B248" s="7" t="s">
        <v>5</v>
      </c>
      <c r="C248" s="7" t="s">
        <v>9</v>
      </c>
      <c r="D248" s="7">
        <v>7</v>
      </c>
      <c r="E248" s="7">
        <v>54</v>
      </c>
      <c r="F248" s="7">
        <v>6</v>
      </c>
      <c r="G248" s="7" t="s">
        <v>27</v>
      </c>
      <c r="H248" s="7" t="s">
        <v>28</v>
      </c>
      <c r="I248" s="7">
        <v>430</v>
      </c>
      <c r="J248" s="7">
        <v>1.0478000000000001</v>
      </c>
      <c r="K248" s="7">
        <v>430</v>
      </c>
      <c r="L248" s="41">
        <v>1.1774</v>
      </c>
      <c r="M248" s="7">
        <f t="shared" si="33"/>
        <v>0.12959999999999994</v>
      </c>
      <c r="N248" s="8">
        <v>0</v>
      </c>
      <c r="S248" s="9">
        <v>41323</v>
      </c>
      <c r="V248" s="8">
        <f t="shared" si="34"/>
        <v>0</v>
      </c>
      <c r="W248" s="8">
        <f t="shared" si="35"/>
        <v>0</v>
      </c>
      <c r="X248" s="8"/>
      <c r="Y248" s="8"/>
      <c r="Z248" s="8"/>
    </row>
    <row r="249" spans="1:27" x14ac:dyDescent="0.2">
      <c r="A249" s="7" t="s">
        <v>4</v>
      </c>
      <c r="B249" s="7" t="s">
        <v>5</v>
      </c>
      <c r="C249" s="7" t="s">
        <v>8</v>
      </c>
      <c r="D249" s="7">
        <v>7</v>
      </c>
      <c r="E249" s="7">
        <v>55</v>
      </c>
      <c r="F249" s="7">
        <v>1</v>
      </c>
      <c r="G249" s="7" t="s">
        <v>27</v>
      </c>
      <c r="H249" s="7" t="s">
        <v>28</v>
      </c>
      <c r="I249" s="7">
        <v>331</v>
      </c>
      <c r="J249" s="7">
        <v>1.0490999999999999</v>
      </c>
      <c r="K249" s="7">
        <v>331</v>
      </c>
      <c r="L249" s="41">
        <v>1.1754</v>
      </c>
      <c r="M249" s="7">
        <f t="shared" si="33"/>
        <v>0.12630000000000008</v>
      </c>
      <c r="N249" s="8">
        <v>0</v>
      </c>
      <c r="P249" s="7">
        <v>28.05</v>
      </c>
      <c r="Q249" s="52">
        <v>15.1</v>
      </c>
      <c r="S249" s="9">
        <v>41323</v>
      </c>
      <c r="V249" s="8">
        <f t="shared" si="34"/>
        <v>0</v>
      </c>
      <c r="W249" s="8">
        <f t="shared" si="35"/>
        <v>0</v>
      </c>
      <c r="X249" s="8">
        <f>AVERAGE(W249:W254)</f>
        <v>8.6607483955996685</v>
      </c>
      <c r="Y249" s="8">
        <f>_xlfn.STDEV.S(W249:W254)</f>
        <v>16.251110090675624</v>
      </c>
      <c r="Z249" s="8"/>
    </row>
    <row r="250" spans="1:27" x14ac:dyDescent="0.2">
      <c r="A250" s="7" t="s">
        <v>4</v>
      </c>
      <c r="B250" s="7" t="s">
        <v>5</v>
      </c>
      <c r="C250" s="7" t="s">
        <v>8</v>
      </c>
      <c r="D250" s="7">
        <v>7</v>
      </c>
      <c r="E250" s="7">
        <v>56</v>
      </c>
      <c r="F250" s="7">
        <v>2</v>
      </c>
      <c r="G250" s="7" t="s">
        <v>27</v>
      </c>
      <c r="H250" s="7" t="s">
        <v>28</v>
      </c>
      <c r="I250" s="7">
        <v>340</v>
      </c>
      <c r="J250" s="7">
        <v>1.0081</v>
      </c>
      <c r="K250" s="7">
        <v>340</v>
      </c>
      <c r="L250" s="41">
        <v>1.1357999999999999</v>
      </c>
      <c r="M250" s="7">
        <f t="shared" si="33"/>
        <v>0.12769999999999992</v>
      </c>
      <c r="N250" s="8">
        <v>1.3</v>
      </c>
      <c r="P250" s="7">
        <v>25.76</v>
      </c>
      <c r="Q250" s="52">
        <v>14.8</v>
      </c>
      <c r="S250" s="9">
        <v>41323</v>
      </c>
      <c r="V250" s="8">
        <f t="shared" si="34"/>
        <v>1.3</v>
      </c>
      <c r="W250" s="8">
        <f t="shared" si="35"/>
        <v>10.18010963194989</v>
      </c>
      <c r="X250" s="8"/>
      <c r="Y250" s="8"/>
      <c r="Z250" s="8"/>
    </row>
    <row r="251" spans="1:27" x14ac:dyDescent="0.2">
      <c r="A251" s="7" t="s">
        <v>4</v>
      </c>
      <c r="B251" s="7" t="s">
        <v>5</v>
      </c>
      <c r="C251" s="7" t="s">
        <v>8</v>
      </c>
      <c r="D251" s="7">
        <v>7</v>
      </c>
      <c r="E251" s="7">
        <v>57</v>
      </c>
      <c r="F251" s="7">
        <v>3</v>
      </c>
      <c r="G251" s="7" t="s">
        <v>27</v>
      </c>
      <c r="H251" s="7" t="s">
        <v>28</v>
      </c>
      <c r="I251" s="7">
        <v>349</v>
      </c>
      <c r="J251" s="7">
        <v>1.0024999999999999</v>
      </c>
      <c r="K251" s="7">
        <v>349</v>
      </c>
      <c r="L251" s="41">
        <v>1.1057999999999999</v>
      </c>
      <c r="M251" s="7">
        <f t="shared" si="33"/>
        <v>0.10329999999999995</v>
      </c>
      <c r="N251" s="8">
        <v>0.1</v>
      </c>
      <c r="P251" s="7">
        <v>15.58</v>
      </c>
      <c r="Q251" s="52">
        <v>12.5</v>
      </c>
      <c r="S251" s="9">
        <v>41323</v>
      </c>
      <c r="V251" s="8">
        <f t="shared" si="34"/>
        <v>0.1</v>
      </c>
      <c r="W251" s="8">
        <f t="shared" si="35"/>
        <v>0.96805421103581857</v>
      </c>
      <c r="X251" s="8"/>
      <c r="Y251" s="8"/>
      <c r="Z251" s="8"/>
    </row>
    <row r="252" spans="1:27" x14ac:dyDescent="0.2">
      <c r="A252" s="7" t="s">
        <v>4</v>
      </c>
      <c r="B252" s="7" t="s">
        <v>5</v>
      </c>
      <c r="C252" s="7" t="s">
        <v>8</v>
      </c>
      <c r="D252" s="7">
        <v>7</v>
      </c>
      <c r="E252" s="7">
        <v>58</v>
      </c>
      <c r="F252" s="7">
        <v>4</v>
      </c>
      <c r="G252" s="7" t="s">
        <v>27</v>
      </c>
      <c r="H252" s="7" t="s">
        <v>28</v>
      </c>
      <c r="I252" s="7">
        <v>358</v>
      </c>
      <c r="J252" s="7">
        <v>1.0202</v>
      </c>
      <c r="K252" s="7">
        <v>358</v>
      </c>
      <c r="L252" s="41">
        <v>1.1333</v>
      </c>
      <c r="M252" s="7">
        <f t="shared" si="33"/>
        <v>0.11309999999999998</v>
      </c>
      <c r="N252" s="8">
        <v>0</v>
      </c>
      <c r="P252" s="7">
        <v>25.69</v>
      </c>
      <c r="Q252" s="52">
        <v>14.7</v>
      </c>
      <c r="S252" s="9">
        <v>41323</v>
      </c>
      <c r="V252" s="8">
        <f t="shared" si="34"/>
        <v>0</v>
      </c>
      <c r="W252" s="8">
        <f t="shared" si="35"/>
        <v>0</v>
      </c>
      <c r="X252" s="8"/>
      <c r="Y252" s="8"/>
      <c r="Z252" s="8"/>
    </row>
    <row r="253" spans="1:27" x14ac:dyDescent="0.2">
      <c r="A253" s="7" t="s">
        <v>4</v>
      </c>
      <c r="B253" s="7" t="s">
        <v>5</v>
      </c>
      <c r="C253" s="7" t="s">
        <v>8</v>
      </c>
      <c r="D253" s="7">
        <v>7</v>
      </c>
      <c r="E253" s="7">
        <v>59</v>
      </c>
      <c r="F253" s="7">
        <v>5</v>
      </c>
      <c r="G253" s="7" t="s">
        <v>27</v>
      </c>
      <c r="H253" s="7" t="s">
        <v>28</v>
      </c>
      <c r="I253" s="7">
        <v>367</v>
      </c>
      <c r="J253" s="7">
        <v>1.0071000000000001</v>
      </c>
      <c r="K253" s="7">
        <v>367</v>
      </c>
      <c r="L253" s="41">
        <v>1.0806</v>
      </c>
      <c r="M253" s="7">
        <f t="shared" si="33"/>
        <v>7.3499999999999899E-2</v>
      </c>
      <c r="N253" s="8">
        <v>3</v>
      </c>
      <c r="P253" s="7">
        <v>26.24</v>
      </c>
      <c r="Q253" s="52">
        <v>14.9</v>
      </c>
      <c r="S253" s="9">
        <v>41323</v>
      </c>
      <c r="V253" s="8">
        <f t="shared" si="34"/>
        <v>3</v>
      </c>
      <c r="W253" s="8">
        <f t="shared" si="35"/>
        <v>40.816326530612301</v>
      </c>
      <c r="X253" s="8"/>
      <c r="Y253" s="8"/>
      <c r="Z253" s="8"/>
    </row>
    <row r="254" spans="1:27" x14ac:dyDescent="0.2">
      <c r="A254" s="7" t="s">
        <v>4</v>
      </c>
      <c r="B254" s="7" t="s">
        <v>5</v>
      </c>
      <c r="C254" s="7" t="s">
        <v>8</v>
      </c>
      <c r="D254" s="7">
        <v>7</v>
      </c>
      <c r="E254" s="7">
        <v>60</v>
      </c>
      <c r="F254" s="7">
        <v>6</v>
      </c>
      <c r="G254" s="7" t="s">
        <v>27</v>
      </c>
      <c r="H254" s="7" t="s">
        <v>28</v>
      </c>
      <c r="I254" s="7">
        <v>376</v>
      </c>
      <c r="J254" s="7">
        <v>1.0611999999999999</v>
      </c>
      <c r="K254" s="7">
        <v>376</v>
      </c>
      <c r="L254" s="41">
        <v>1.1628000000000001</v>
      </c>
      <c r="M254" s="7">
        <f t="shared" si="33"/>
        <v>0.10160000000000013</v>
      </c>
      <c r="N254" s="8">
        <v>0</v>
      </c>
      <c r="P254" s="7">
        <v>21.71</v>
      </c>
      <c r="Q254" s="52">
        <v>14.1</v>
      </c>
      <c r="S254" s="9">
        <v>41323</v>
      </c>
      <c r="V254" s="8">
        <f t="shared" si="34"/>
        <v>0</v>
      </c>
      <c r="W254" s="8">
        <f t="shared" si="35"/>
        <v>0</v>
      </c>
      <c r="X254" s="8"/>
      <c r="Y254" s="8"/>
      <c r="Z254" s="8"/>
    </row>
    <row r="255" spans="1:27" x14ac:dyDescent="0.2">
      <c r="A255" s="7" t="s">
        <v>4</v>
      </c>
      <c r="B255" s="7" t="s">
        <v>5</v>
      </c>
      <c r="C255" s="7" t="s">
        <v>6</v>
      </c>
      <c r="D255" s="7">
        <v>7</v>
      </c>
      <c r="E255" s="7">
        <v>61</v>
      </c>
      <c r="F255" s="7">
        <v>1</v>
      </c>
      <c r="G255" s="7" t="s">
        <v>27</v>
      </c>
      <c r="H255" s="7" t="s">
        <v>28</v>
      </c>
      <c r="I255" s="7">
        <v>223</v>
      </c>
      <c r="J255" s="7">
        <v>1.0128999999999999</v>
      </c>
      <c r="K255" s="7">
        <v>223</v>
      </c>
      <c r="P255" s="7">
        <v>25.29</v>
      </c>
      <c r="Q255" s="52">
        <v>14.1</v>
      </c>
      <c r="V255" s="8"/>
      <c r="W255" s="8"/>
      <c r="X255" s="8" t="e">
        <f>AVERAGE(W255:W260)</f>
        <v>#DIV/0!</v>
      </c>
      <c r="Y255" s="8" t="e">
        <f>_xlfn.STDEV.S(W255:W260)</f>
        <v>#DIV/0!</v>
      </c>
      <c r="Z255" s="8"/>
    </row>
    <row r="256" spans="1:27" x14ac:dyDescent="0.2">
      <c r="A256" s="7" t="s">
        <v>4</v>
      </c>
      <c r="B256" s="7" t="s">
        <v>5</v>
      </c>
      <c r="C256" s="7" t="s">
        <v>6</v>
      </c>
      <c r="D256" s="7">
        <v>7</v>
      </c>
      <c r="E256" s="7">
        <v>62</v>
      </c>
      <c r="F256" s="7">
        <v>2</v>
      </c>
      <c r="G256" s="7" t="s">
        <v>27</v>
      </c>
      <c r="H256" s="7" t="s">
        <v>28</v>
      </c>
      <c r="I256" s="7">
        <v>232</v>
      </c>
      <c r="J256" s="7">
        <v>1.0130999999999999</v>
      </c>
      <c r="K256" s="7">
        <v>232</v>
      </c>
      <c r="P256" s="7">
        <v>27.15</v>
      </c>
      <c r="Q256" s="52">
        <v>14.2</v>
      </c>
      <c r="V256" s="8"/>
      <c r="W256" s="8"/>
      <c r="X256" s="8"/>
      <c r="Y256" s="8"/>
      <c r="Z256" s="8"/>
    </row>
    <row r="257" spans="1:26" x14ac:dyDescent="0.2">
      <c r="A257" s="7" t="s">
        <v>4</v>
      </c>
      <c r="B257" s="7" t="s">
        <v>5</v>
      </c>
      <c r="C257" s="7" t="s">
        <v>6</v>
      </c>
      <c r="D257" s="7">
        <v>7</v>
      </c>
      <c r="E257" s="7">
        <v>63</v>
      </c>
      <c r="F257" s="7">
        <v>3</v>
      </c>
      <c r="G257" s="7" t="s">
        <v>27</v>
      </c>
      <c r="H257" s="7" t="s">
        <v>28</v>
      </c>
      <c r="I257" s="7">
        <v>241</v>
      </c>
      <c r="J257" s="7">
        <v>1.0392999999999999</v>
      </c>
      <c r="K257" s="7">
        <v>241</v>
      </c>
      <c r="P257" s="7">
        <v>26.02</v>
      </c>
      <c r="Q257" s="52">
        <v>14.1</v>
      </c>
      <c r="V257" s="8"/>
      <c r="W257" s="8"/>
      <c r="X257" s="8"/>
      <c r="Y257" s="8"/>
      <c r="Z257" s="8"/>
    </row>
    <row r="258" spans="1:26" x14ac:dyDescent="0.2">
      <c r="A258" s="7" t="s">
        <v>4</v>
      </c>
      <c r="B258" s="7" t="s">
        <v>5</v>
      </c>
      <c r="C258" s="7" t="s">
        <v>6</v>
      </c>
      <c r="D258" s="7">
        <v>7</v>
      </c>
      <c r="E258" s="7">
        <v>64</v>
      </c>
      <c r="F258" s="7">
        <v>4</v>
      </c>
      <c r="G258" s="7" t="s">
        <v>27</v>
      </c>
      <c r="H258" s="7" t="s">
        <v>28</v>
      </c>
      <c r="I258" s="7">
        <v>250</v>
      </c>
      <c r="J258" s="7">
        <v>1.0015000000000001</v>
      </c>
      <c r="K258" s="7">
        <v>250</v>
      </c>
      <c r="P258" s="7">
        <v>17.09</v>
      </c>
      <c r="Q258" s="52">
        <v>12.4</v>
      </c>
      <c r="V258" s="8"/>
      <c r="W258" s="8"/>
      <c r="X258" s="8"/>
      <c r="Y258" s="8"/>
      <c r="Z258" s="8"/>
    </row>
    <row r="259" spans="1:26" x14ac:dyDescent="0.2">
      <c r="A259" s="7" t="s">
        <v>4</v>
      </c>
      <c r="B259" s="7" t="s">
        <v>5</v>
      </c>
      <c r="C259" s="7" t="s">
        <v>6</v>
      </c>
      <c r="D259" s="7">
        <v>7</v>
      </c>
      <c r="E259" s="7">
        <v>65</v>
      </c>
      <c r="F259" s="7">
        <v>5</v>
      </c>
      <c r="G259" s="7" t="s">
        <v>27</v>
      </c>
      <c r="H259" s="7" t="s">
        <v>28</v>
      </c>
      <c r="I259" s="7">
        <v>259</v>
      </c>
      <c r="J259" s="7">
        <v>1.0337000000000001</v>
      </c>
      <c r="K259" s="7">
        <v>259</v>
      </c>
      <c r="P259" s="7">
        <v>23.34</v>
      </c>
      <c r="Q259" s="52">
        <v>13.5</v>
      </c>
      <c r="V259" s="8"/>
      <c r="W259" s="8"/>
      <c r="X259" s="8"/>
      <c r="Y259" s="8"/>
      <c r="Z259" s="8"/>
    </row>
    <row r="260" spans="1:26" x14ac:dyDescent="0.2">
      <c r="A260" s="7" t="s">
        <v>4</v>
      </c>
      <c r="B260" s="7" t="s">
        <v>5</v>
      </c>
      <c r="C260" s="7" t="s">
        <v>6</v>
      </c>
      <c r="D260" s="7">
        <v>7</v>
      </c>
      <c r="E260" s="7">
        <v>66</v>
      </c>
      <c r="F260" s="7">
        <v>6</v>
      </c>
      <c r="G260" s="7" t="s">
        <v>27</v>
      </c>
      <c r="H260" s="7" t="s">
        <v>28</v>
      </c>
      <c r="I260" s="7">
        <v>268</v>
      </c>
      <c r="J260" s="7">
        <v>1.0386</v>
      </c>
      <c r="K260" s="7">
        <v>268</v>
      </c>
      <c r="P260" s="7">
        <v>15.53</v>
      </c>
      <c r="Q260" s="52">
        <v>11.9</v>
      </c>
      <c r="V260" s="8"/>
      <c r="W260" s="8"/>
      <c r="X260" s="8"/>
      <c r="Y260" s="8"/>
      <c r="Z260" s="8"/>
    </row>
    <row r="261" spans="1:26" x14ac:dyDescent="0.2">
      <c r="A261" s="7" t="s">
        <v>4</v>
      </c>
      <c r="B261" s="7" t="s">
        <v>5</v>
      </c>
      <c r="C261" s="7" t="s">
        <v>7</v>
      </c>
      <c r="D261" s="7">
        <v>7</v>
      </c>
      <c r="E261" s="7">
        <v>67</v>
      </c>
      <c r="F261" s="7">
        <v>1</v>
      </c>
      <c r="G261" s="7" t="s">
        <v>27</v>
      </c>
      <c r="H261" s="7" t="s">
        <v>28</v>
      </c>
      <c r="I261" s="7">
        <v>277</v>
      </c>
      <c r="J261" s="7">
        <v>1.0183</v>
      </c>
      <c r="K261" s="7">
        <v>277</v>
      </c>
      <c r="L261" s="41">
        <v>1.1328</v>
      </c>
      <c r="M261" s="7">
        <f t="shared" ref="M261:M278" si="37">L261-J261</f>
        <v>0.11450000000000005</v>
      </c>
      <c r="N261" s="8">
        <v>0</v>
      </c>
      <c r="P261" s="7">
        <v>25.58</v>
      </c>
      <c r="Q261" s="52">
        <v>14.3</v>
      </c>
      <c r="S261" s="9">
        <v>41323</v>
      </c>
      <c r="V261" s="8">
        <f t="shared" ref="V261:V278" si="38">N261*EXP((LN(2)/$R$3)*U261)</f>
        <v>0</v>
      </c>
      <c r="W261" s="8">
        <f t="shared" ref="W261:W278" si="39">V261/M261</f>
        <v>0</v>
      </c>
      <c r="X261" s="8">
        <f>AVERAGE(W261:W266)</f>
        <v>9.2365627281613207</v>
      </c>
      <c r="Y261" s="8">
        <f>_xlfn.STDEV.S(W261:W266)</f>
        <v>14.386230597865611</v>
      </c>
      <c r="Z261" s="8"/>
    </row>
    <row r="262" spans="1:26" x14ac:dyDescent="0.2">
      <c r="A262" s="7" t="s">
        <v>4</v>
      </c>
      <c r="B262" s="7" t="s">
        <v>5</v>
      </c>
      <c r="C262" s="7" t="s">
        <v>7</v>
      </c>
      <c r="D262" s="7">
        <v>7</v>
      </c>
      <c r="E262" s="7">
        <v>68</v>
      </c>
      <c r="F262" s="7">
        <v>2</v>
      </c>
      <c r="G262" s="7" t="s">
        <v>27</v>
      </c>
      <c r="H262" s="7" t="s">
        <v>28</v>
      </c>
      <c r="I262" s="7">
        <v>286</v>
      </c>
      <c r="J262" s="7">
        <v>1.0113000000000001</v>
      </c>
      <c r="K262" s="7">
        <v>286</v>
      </c>
      <c r="L262" s="41">
        <v>1.1295999999999999</v>
      </c>
      <c r="M262" s="7">
        <f t="shared" si="37"/>
        <v>0.11829999999999985</v>
      </c>
      <c r="N262" s="8">
        <v>3</v>
      </c>
      <c r="P262" s="7">
        <v>20.55</v>
      </c>
      <c r="Q262" s="52">
        <v>13.6</v>
      </c>
      <c r="S262" s="9">
        <v>41323</v>
      </c>
      <c r="V262" s="8">
        <f t="shared" si="38"/>
        <v>3</v>
      </c>
      <c r="W262" s="8">
        <f t="shared" si="39"/>
        <v>25.35925612848693</v>
      </c>
      <c r="X262" s="8"/>
      <c r="Y262" s="8"/>
      <c r="Z262" s="8"/>
    </row>
    <row r="263" spans="1:26" x14ac:dyDescent="0.2">
      <c r="A263" s="7" t="s">
        <v>4</v>
      </c>
      <c r="B263" s="7" t="s">
        <v>5</v>
      </c>
      <c r="C263" s="7" t="s">
        <v>7</v>
      </c>
      <c r="D263" s="7">
        <v>7</v>
      </c>
      <c r="E263" s="7">
        <v>69</v>
      </c>
      <c r="F263" s="7">
        <v>3</v>
      </c>
      <c r="G263" s="7" t="s">
        <v>27</v>
      </c>
      <c r="H263" s="7" t="s">
        <v>28</v>
      </c>
      <c r="I263" s="7">
        <v>295</v>
      </c>
      <c r="J263" s="7">
        <v>1.0061</v>
      </c>
      <c r="K263" s="7">
        <v>295</v>
      </c>
      <c r="L263" s="41">
        <v>1.0954999999999999</v>
      </c>
      <c r="M263" s="7">
        <f t="shared" si="37"/>
        <v>8.9399999999999924E-2</v>
      </c>
      <c r="N263" s="8">
        <v>0</v>
      </c>
      <c r="P263" s="7">
        <v>23.4</v>
      </c>
      <c r="Q263" s="52">
        <v>14.2</v>
      </c>
      <c r="S263" s="9">
        <v>41323</v>
      </c>
      <c r="V263" s="8">
        <f t="shared" si="38"/>
        <v>0</v>
      </c>
      <c r="W263" s="8">
        <f t="shared" si="39"/>
        <v>0</v>
      </c>
      <c r="X263" s="8"/>
      <c r="Y263" s="8"/>
      <c r="Z263" s="8"/>
    </row>
    <row r="264" spans="1:26" x14ac:dyDescent="0.2">
      <c r="A264" s="7" t="s">
        <v>4</v>
      </c>
      <c r="B264" s="7" t="s">
        <v>5</v>
      </c>
      <c r="C264" s="7" t="s">
        <v>7</v>
      </c>
      <c r="D264" s="7">
        <v>7</v>
      </c>
      <c r="E264" s="7">
        <v>70</v>
      </c>
      <c r="F264" s="7">
        <v>4</v>
      </c>
      <c r="G264" s="7" t="s">
        <v>27</v>
      </c>
      <c r="H264" s="7" t="s">
        <v>28</v>
      </c>
      <c r="I264" s="7">
        <v>304</v>
      </c>
      <c r="J264" s="7">
        <v>1.0113000000000001</v>
      </c>
      <c r="K264" s="7">
        <v>304</v>
      </c>
      <c r="L264" s="41">
        <v>1.1111</v>
      </c>
      <c r="M264" s="7">
        <f t="shared" si="37"/>
        <v>9.9799999999999889E-2</v>
      </c>
      <c r="N264" s="8">
        <v>3</v>
      </c>
      <c r="P264" s="7">
        <v>24.23</v>
      </c>
      <c r="Q264" s="52">
        <v>14.3</v>
      </c>
      <c r="S264" s="9">
        <v>41323</v>
      </c>
      <c r="V264" s="8">
        <f t="shared" si="38"/>
        <v>3</v>
      </c>
      <c r="W264" s="8">
        <f t="shared" si="39"/>
        <v>30.060120240480995</v>
      </c>
      <c r="X264" s="8"/>
      <c r="Y264" s="8"/>
      <c r="Z264" s="8"/>
    </row>
    <row r="265" spans="1:26" x14ac:dyDescent="0.2">
      <c r="A265" s="7" t="s">
        <v>4</v>
      </c>
      <c r="B265" s="7" t="s">
        <v>5</v>
      </c>
      <c r="C265" s="7" t="s">
        <v>7</v>
      </c>
      <c r="D265" s="7">
        <v>7</v>
      </c>
      <c r="E265" s="7">
        <v>71</v>
      </c>
      <c r="F265" s="7">
        <v>5</v>
      </c>
      <c r="G265" s="7" t="s">
        <v>27</v>
      </c>
      <c r="H265" s="7" t="s">
        <v>28</v>
      </c>
      <c r="I265" s="7">
        <v>313</v>
      </c>
      <c r="J265" s="7">
        <v>1.0226</v>
      </c>
      <c r="K265" s="7">
        <v>313</v>
      </c>
      <c r="L265" s="41">
        <v>1.1326000000000001</v>
      </c>
      <c r="M265" s="7">
        <f t="shared" si="37"/>
        <v>0.1100000000000001</v>
      </c>
      <c r="N265" s="8">
        <v>0</v>
      </c>
      <c r="P265" s="7">
        <v>15.96</v>
      </c>
      <c r="Q265" s="52">
        <v>12.6</v>
      </c>
      <c r="S265" s="9">
        <v>41323</v>
      </c>
      <c r="V265" s="8">
        <f t="shared" si="38"/>
        <v>0</v>
      </c>
      <c r="W265" s="8">
        <f t="shared" si="39"/>
        <v>0</v>
      </c>
      <c r="X265" s="8"/>
      <c r="Y265" s="8"/>
      <c r="Z265" s="8"/>
    </row>
    <row r="266" spans="1:26" x14ac:dyDescent="0.2">
      <c r="A266" s="7" t="s">
        <v>4</v>
      </c>
      <c r="B266" s="7" t="s">
        <v>5</v>
      </c>
      <c r="C266" s="7" t="s">
        <v>7</v>
      </c>
      <c r="D266" s="7">
        <v>7</v>
      </c>
      <c r="E266" s="7">
        <v>72</v>
      </c>
      <c r="F266" s="7">
        <v>6</v>
      </c>
      <c r="G266" s="7" t="s">
        <v>27</v>
      </c>
      <c r="H266" s="7" t="s">
        <v>28</v>
      </c>
      <c r="I266" s="7">
        <v>322</v>
      </c>
      <c r="J266" s="7">
        <v>1.0054000000000001</v>
      </c>
      <c r="K266" s="7">
        <v>322</v>
      </c>
      <c r="L266" s="41">
        <v>1.1232</v>
      </c>
      <c r="M266" s="7">
        <f t="shared" si="37"/>
        <v>0.1177999999999999</v>
      </c>
      <c r="N266" s="8">
        <v>0</v>
      </c>
      <c r="P266" s="7">
        <v>27.43</v>
      </c>
      <c r="Q266" s="52">
        <v>14.8</v>
      </c>
      <c r="S266" s="9">
        <v>41323</v>
      </c>
      <c r="V266" s="8">
        <f t="shared" si="38"/>
        <v>0</v>
      </c>
      <c r="W266" s="8">
        <f t="shared" si="39"/>
        <v>0</v>
      </c>
      <c r="X266" s="8"/>
      <c r="Y266" s="8"/>
      <c r="Z266" s="8"/>
    </row>
    <row r="267" spans="1:26" x14ac:dyDescent="0.2">
      <c r="A267" s="7" t="s">
        <v>4</v>
      </c>
      <c r="B267" s="7" t="s">
        <v>5</v>
      </c>
      <c r="C267" s="7" t="s">
        <v>9</v>
      </c>
      <c r="D267" s="7">
        <v>7</v>
      </c>
      <c r="E267" s="7">
        <v>73</v>
      </c>
      <c r="F267" s="7">
        <v>1</v>
      </c>
      <c r="G267" s="7" t="s">
        <v>34</v>
      </c>
      <c r="H267" s="7" t="s">
        <v>35</v>
      </c>
      <c r="I267" s="7">
        <v>907</v>
      </c>
      <c r="J267" s="7">
        <v>1.0466</v>
      </c>
      <c r="K267" s="7">
        <v>907</v>
      </c>
      <c r="L267" s="41">
        <v>1.1348</v>
      </c>
      <c r="M267" s="7">
        <f t="shared" si="37"/>
        <v>8.8200000000000056E-2</v>
      </c>
      <c r="N267" s="8">
        <v>2365.5</v>
      </c>
      <c r="P267" s="7">
        <v>16.28</v>
      </c>
      <c r="Q267" s="52">
        <v>12.7</v>
      </c>
      <c r="S267" s="9">
        <v>41323</v>
      </c>
      <c r="T267" s="9">
        <v>41327</v>
      </c>
      <c r="U267" s="8">
        <v>4</v>
      </c>
      <c r="V267" s="8">
        <f t="shared" si="38"/>
        <v>2391.8908622436179</v>
      </c>
      <c r="W267" s="8">
        <f t="shared" si="39"/>
        <v>27118.944016367532</v>
      </c>
      <c r="X267" s="8">
        <f>AVERAGE(W267:W272)</f>
        <v>26366.955966292619</v>
      </c>
      <c r="Y267" s="8">
        <f>_xlfn.STDEV.S(W267:W272)</f>
        <v>4639.273938053655</v>
      </c>
      <c r="Z267" s="8"/>
    </row>
    <row r="268" spans="1:26" x14ac:dyDescent="0.2">
      <c r="A268" s="7" t="s">
        <v>4</v>
      </c>
      <c r="B268" s="7" t="s">
        <v>5</v>
      </c>
      <c r="C268" s="7" t="s">
        <v>9</v>
      </c>
      <c r="D268" s="7">
        <v>7</v>
      </c>
      <c r="E268" s="7">
        <v>74</v>
      </c>
      <c r="F268" s="7">
        <v>2</v>
      </c>
      <c r="G268" s="7" t="s">
        <v>34</v>
      </c>
      <c r="H268" s="7" t="s">
        <v>35</v>
      </c>
      <c r="I268" s="7">
        <v>908</v>
      </c>
      <c r="J268" s="7">
        <v>1.0428999999999999</v>
      </c>
      <c r="K268" s="7">
        <v>908</v>
      </c>
      <c r="L268" s="41">
        <v>1.1181000000000001</v>
      </c>
      <c r="M268" s="7">
        <f t="shared" si="37"/>
        <v>7.5200000000000156E-2</v>
      </c>
      <c r="N268" s="8">
        <v>2409</v>
      </c>
      <c r="P268" s="7">
        <v>29.45</v>
      </c>
      <c r="Q268" s="52">
        <v>15.5</v>
      </c>
      <c r="S268" s="9">
        <v>41323</v>
      </c>
      <c r="T268" s="9">
        <v>41327</v>
      </c>
      <c r="U268" s="8">
        <v>4</v>
      </c>
      <c r="V268" s="8">
        <f t="shared" si="38"/>
        <v>2435.8761729633802</v>
      </c>
      <c r="W268" s="8">
        <f t="shared" si="39"/>
        <v>32391.970385151264</v>
      </c>
      <c r="X268" s="8"/>
      <c r="Y268" s="8"/>
      <c r="Z268" s="8"/>
    </row>
    <row r="269" spans="1:26" x14ac:dyDescent="0.2">
      <c r="A269" s="7" t="s">
        <v>4</v>
      </c>
      <c r="B269" s="7" t="s">
        <v>5</v>
      </c>
      <c r="C269" s="7" t="s">
        <v>9</v>
      </c>
      <c r="D269" s="7">
        <v>7</v>
      </c>
      <c r="E269" s="7">
        <v>75</v>
      </c>
      <c r="F269" s="7">
        <v>3</v>
      </c>
      <c r="G269" s="7" t="s">
        <v>34</v>
      </c>
      <c r="H269" s="7" t="s">
        <v>35</v>
      </c>
      <c r="I269" s="7">
        <v>909</v>
      </c>
      <c r="J269" s="7">
        <v>1.0477000000000001</v>
      </c>
      <c r="K269" s="7">
        <v>909</v>
      </c>
      <c r="L269" s="41">
        <v>1.0871</v>
      </c>
      <c r="M269" s="7">
        <f t="shared" si="37"/>
        <v>3.939999999999988E-2</v>
      </c>
      <c r="N269" s="8">
        <v>766.8</v>
      </c>
      <c r="P269" s="7">
        <v>15.08</v>
      </c>
      <c r="Q269" s="52">
        <v>12.7</v>
      </c>
      <c r="S269" s="9">
        <v>41323</v>
      </c>
      <c r="T269" s="9">
        <v>41327</v>
      </c>
      <c r="U269" s="8">
        <v>4</v>
      </c>
      <c r="V269" s="8">
        <f t="shared" si="38"/>
        <v>775.35485654973843</v>
      </c>
      <c r="W269" s="8">
        <f t="shared" si="39"/>
        <v>19679.05727283606</v>
      </c>
      <c r="X269" s="8"/>
      <c r="Y269" s="8"/>
      <c r="Z269" s="8"/>
    </row>
    <row r="270" spans="1:26" x14ac:dyDescent="0.2">
      <c r="A270" s="7" t="s">
        <v>4</v>
      </c>
      <c r="B270" s="7" t="s">
        <v>5</v>
      </c>
      <c r="C270" s="7" t="s">
        <v>9</v>
      </c>
      <c r="D270" s="7">
        <v>7</v>
      </c>
      <c r="E270" s="7">
        <v>76</v>
      </c>
      <c r="F270" s="7">
        <v>4</v>
      </c>
      <c r="G270" s="7" t="s">
        <v>34</v>
      </c>
      <c r="H270" s="7" t="s">
        <v>35</v>
      </c>
      <c r="I270" s="7">
        <v>910</v>
      </c>
      <c r="J270" s="7">
        <v>1.0448999999999999</v>
      </c>
      <c r="K270" s="7">
        <v>910</v>
      </c>
      <c r="L270" s="41">
        <v>1.1143000000000001</v>
      </c>
      <c r="M270" s="7">
        <f t="shared" si="37"/>
        <v>6.9400000000000128E-2</v>
      </c>
      <c r="N270" s="8">
        <v>1715.1</v>
      </c>
      <c r="P270" s="7">
        <v>26.2</v>
      </c>
      <c r="Q270" s="52">
        <v>14.9</v>
      </c>
      <c r="S270" s="9">
        <v>41323</v>
      </c>
      <c r="T270" s="9">
        <v>41327</v>
      </c>
      <c r="U270" s="8">
        <v>4</v>
      </c>
      <c r="V270" s="8">
        <f t="shared" si="38"/>
        <v>1734.2346302405535</v>
      </c>
      <c r="W270" s="8">
        <f t="shared" si="39"/>
        <v>24988.971617298997</v>
      </c>
      <c r="X270" s="8"/>
      <c r="Y270" s="8"/>
      <c r="Z270" s="8"/>
    </row>
    <row r="271" spans="1:26" x14ac:dyDescent="0.2">
      <c r="A271" s="7" t="s">
        <v>4</v>
      </c>
      <c r="B271" s="7" t="s">
        <v>5</v>
      </c>
      <c r="C271" s="7" t="s">
        <v>9</v>
      </c>
      <c r="D271" s="7">
        <v>7</v>
      </c>
      <c r="E271" s="7">
        <v>77</v>
      </c>
      <c r="F271" s="7">
        <v>5</v>
      </c>
      <c r="G271" s="7" t="s">
        <v>34</v>
      </c>
      <c r="H271" s="7" t="s">
        <v>35</v>
      </c>
      <c r="I271" s="7">
        <v>911</v>
      </c>
      <c r="J271" s="7">
        <v>1.0448</v>
      </c>
      <c r="K271" s="7">
        <v>911</v>
      </c>
      <c r="L271" s="41">
        <v>1.1287</v>
      </c>
      <c r="M271" s="7">
        <f t="shared" si="37"/>
        <v>8.3900000000000086E-2</v>
      </c>
      <c r="N271" s="8">
        <v>1958.1</v>
      </c>
      <c r="S271" s="9">
        <v>41323</v>
      </c>
      <c r="T271" s="9">
        <v>41327</v>
      </c>
      <c r="U271" s="8">
        <v>4</v>
      </c>
      <c r="V271" s="8">
        <f t="shared" si="38"/>
        <v>1979.9456763302594</v>
      </c>
      <c r="W271" s="8">
        <f t="shared" si="39"/>
        <v>23598.875760789717</v>
      </c>
      <c r="X271" s="8"/>
      <c r="Y271" s="8"/>
      <c r="Z271" s="8"/>
    </row>
    <row r="272" spans="1:26" x14ac:dyDescent="0.2">
      <c r="A272" s="7" t="s">
        <v>4</v>
      </c>
      <c r="B272" s="7" t="s">
        <v>5</v>
      </c>
      <c r="C272" s="7" t="s">
        <v>9</v>
      </c>
      <c r="D272" s="7">
        <v>7</v>
      </c>
      <c r="E272" s="7">
        <v>78</v>
      </c>
      <c r="F272" s="7">
        <v>6</v>
      </c>
      <c r="G272" s="7" t="s">
        <v>34</v>
      </c>
      <c r="H272" s="7" t="s">
        <v>35</v>
      </c>
      <c r="I272" s="7">
        <v>912</v>
      </c>
      <c r="J272" s="7">
        <v>1.0450999999999999</v>
      </c>
      <c r="K272" s="7">
        <v>912</v>
      </c>
      <c r="L272" s="41">
        <v>1.1675</v>
      </c>
      <c r="M272" s="7">
        <f t="shared" si="37"/>
        <v>0.12240000000000006</v>
      </c>
      <c r="N272" s="8">
        <v>3682.8</v>
      </c>
      <c r="S272" s="9">
        <v>41323</v>
      </c>
      <c r="T272" s="9">
        <v>41327</v>
      </c>
      <c r="U272" s="8">
        <v>4</v>
      </c>
      <c r="V272" s="8">
        <f t="shared" si="38"/>
        <v>3723.8874096262089</v>
      </c>
      <c r="W272" s="8">
        <f t="shared" si="39"/>
        <v>30423.916745312148</v>
      </c>
      <c r="X272" s="8"/>
      <c r="Y272" s="8"/>
      <c r="Z272" s="8"/>
    </row>
    <row r="273" spans="1:26" x14ac:dyDescent="0.2">
      <c r="A273" s="7" t="s">
        <v>4</v>
      </c>
      <c r="B273" s="7" t="s">
        <v>5</v>
      </c>
      <c r="C273" s="7" t="s">
        <v>8</v>
      </c>
      <c r="D273" s="7">
        <v>7</v>
      </c>
      <c r="E273" s="7">
        <v>79</v>
      </c>
      <c r="F273" s="7">
        <v>1</v>
      </c>
      <c r="G273" s="7" t="s">
        <v>34</v>
      </c>
      <c r="H273" s="7" t="s">
        <v>35</v>
      </c>
      <c r="I273" s="7">
        <v>901</v>
      </c>
      <c r="J273" s="7">
        <v>1.0452999999999999</v>
      </c>
      <c r="K273" s="7">
        <v>901</v>
      </c>
      <c r="L273" s="41">
        <v>1.1634</v>
      </c>
      <c r="M273" s="7">
        <f t="shared" si="37"/>
        <v>0.11810000000000009</v>
      </c>
      <c r="N273" s="8">
        <v>2762.9</v>
      </c>
      <c r="P273" s="7">
        <v>28.05</v>
      </c>
      <c r="Q273" s="52">
        <v>15.1</v>
      </c>
      <c r="S273" s="9">
        <v>41323</v>
      </c>
      <c r="T273" s="9">
        <v>41327</v>
      </c>
      <c r="U273" s="8">
        <v>4</v>
      </c>
      <c r="V273" s="8">
        <f t="shared" si="38"/>
        <v>2793.7244824742729</v>
      </c>
      <c r="W273" s="8">
        <f t="shared" si="39"/>
        <v>23655.584102237684</v>
      </c>
      <c r="X273" s="8">
        <f>AVERAGE(W273:W278)</f>
        <v>36637.083474627485</v>
      </c>
      <c r="Y273" s="8">
        <f>_xlfn.STDEV.S(W273:W278)</f>
        <v>15220.961634468773</v>
      </c>
      <c r="Z273" s="8"/>
    </row>
    <row r="274" spans="1:26" x14ac:dyDescent="0.2">
      <c r="A274" s="7" t="s">
        <v>4</v>
      </c>
      <c r="B274" s="7" t="s">
        <v>5</v>
      </c>
      <c r="C274" s="7" t="s">
        <v>8</v>
      </c>
      <c r="D274" s="7">
        <v>7</v>
      </c>
      <c r="E274" s="7">
        <v>80</v>
      </c>
      <c r="F274" s="7">
        <v>2</v>
      </c>
      <c r="G274" s="7" t="s">
        <v>34</v>
      </c>
      <c r="H274" s="7" t="s">
        <v>35</v>
      </c>
      <c r="I274" s="7">
        <v>902</v>
      </c>
      <c r="J274" s="7">
        <v>1.0570999999999999</v>
      </c>
      <c r="K274" s="7">
        <v>902</v>
      </c>
      <c r="L274" s="41">
        <v>1.1594</v>
      </c>
      <c r="M274" s="7">
        <f t="shared" si="37"/>
        <v>0.10230000000000006</v>
      </c>
      <c r="N274" s="8">
        <v>3841.8</v>
      </c>
      <c r="P274" s="7">
        <v>25.76</v>
      </c>
      <c r="Q274" s="52">
        <v>14.8</v>
      </c>
      <c r="S274" s="9">
        <v>41323</v>
      </c>
      <c r="T274" s="9">
        <v>41327</v>
      </c>
      <c r="U274" s="8">
        <v>4</v>
      </c>
      <c r="V274" s="8">
        <f t="shared" si="38"/>
        <v>3884.6613039812019</v>
      </c>
      <c r="W274" s="8">
        <f t="shared" si="39"/>
        <v>37973.228777919838</v>
      </c>
      <c r="X274" s="8"/>
      <c r="Y274" s="8"/>
      <c r="Z274" s="8"/>
    </row>
    <row r="275" spans="1:26" x14ac:dyDescent="0.2">
      <c r="A275" s="7" t="s">
        <v>4</v>
      </c>
      <c r="B275" s="7" t="s">
        <v>5</v>
      </c>
      <c r="C275" s="7" t="s">
        <v>8</v>
      </c>
      <c r="D275" s="7">
        <v>7</v>
      </c>
      <c r="E275" s="7">
        <v>81</v>
      </c>
      <c r="F275" s="7">
        <v>3</v>
      </c>
      <c r="G275" s="7" t="s">
        <v>34</v>
      </c>
      <c r="H275" s="7" t="s">
        <v>35</v>
      </c>
      <c r="I275" s="7">
        <v>903</v>
      </c>
      <c r="J275" s="7">
        <v>1.0505</v>
      </c>
      <c r="K275" s="7">
        <v>903</v>
      </c>
      <c r="L275" s="41">
        <v>1.0913999999999999</v>
      </c>
      <c r="M275" s="7">
        <f t="shared" si="37"/>
        <v>4.0899999999999936E-2</v>
      </c>
      <c r="N275" s="8">
        <v>1619.7</v>
      </c>
      <c r="P275" s="7">
        <v>15.58</v>
      </c>
      <c r="Q275" s="52">
        <v>12.5</v>
      </c>
      <c r="S275" s="9">
        <v>41323</v>
      </c>
      <c r="T275" s="9">
        <v>41327</v>
      </c>
      <c r="U275" s="8">
        <v>4</v>
      </c>
      <c r="V275" s="8">
        <f t="shared" si="38"/>
        <v>1637.770293627558</v>
      </c>
      <c r="W275" s="8">
        <f t="shared" si="39"/>
        <v>40043.283462776541</v>
      </c>
      <c r="X275" s="8"/>
      <c r="Y275" s="8"/>
      <c r="Z275" s="8"/>
    </row>
    <row r="276" spans="1:26" x14ac:dyDescent="0.2">
      <c r="A276" s="7" t="s">
        <v>4</v>
      </c>
      <c r="B276" s="7" t="s">
        <v>5</v>
      </c>
      <c r="C276" s="7" t="s">
        <v>8</v>
      </c>
      <c r="D276" s="7">
        <v>7</v>
      </c>
      <c r="E276" s="7">
        <v>82</v>
      </c>
      <c r="F276" s="7">
        <v>4</v>
      </c>
      <c r="G276" s="7" t="s">
        <v>34</v>
      </c>
      <c r="H276" s="7" t="s">
        <v>35</v>
      </c>
      <c r="I276" s="7">
        <v>904</v>
      </c>
      <c r="J276" s="7">
        <v>1.0430999999999999</v>
      </c>
      <c r="K276" s="7">
        <v>904</v>
      </c>
      <c r="L276" s="41">
        <v>1.0942000000000001</v>
      </c>
      <c r="M276" s="7">
        <f t="shared" si="37"/>
        <v>5.1100000000000145E-2</v>
      </c>
      <c r="N276" s="8">
        <v>1334.8</v>
      </c>
      <c r="P276" s="7">
        <v>25.69</v>
      </c>
      <c r="Q276" s="52">
        <v>14.7</v>
      </c>
      <c r="S276" s="9">
        <v>41323</v>
      </c>
      <c r="T276" s="9">
        <v>41327</v>
      </c>
      <c r="U276" s="8">
        <v>4</v>
      </c>
      <c r="V276" s="8">
        <f t="shared" si="38"/>
        <v>1349.6917873273226</v>
      </c>
      <c r="W276" s="8">
        <f t="shared" si="39"/>
        <v>26412.755133607021</v>
      </c>
      <c r="X276" s="8"/>
      <c r="Y276" s="8"/>
      <c r="Z276" s="8"/>
    </row>
    <row r="277" spans="1:26" x14ac:dyDescent="0.2">
      <c r="A277" s="7" t="s">
        <v>4</v>
      </c>
      <c r="B277" s="7" t="s">
        <v>5</v>
      </c>
      <c r="C277" s="7" t="s">
        <v>8</v>
      </c>
      <c r="D277" s="7">
        <v>7</v>
      </c>
      <c r="E277" s="7">
        <v>83</v>
      </c>
      <c r="F277" s="7">
        <v>5</v>
      </c>
      <c r="G277" s="7" t="s">
        <v>34</v>
      </c>
      <c r="H277" s="7" t="s">
        <v>35</v>
      </c>
      <c r="I277" s="7">
        <v>905</v>
      </c>
      <c r="J277" s="7">
        <v>1.0396000000000001</v>
      </c>
      <c r="K277" s="7">
        <v>905</v>
      </c>
      <c r="L277" s="41">
        <v>1.1667000000000001</v>
      </c>
      <c r="M277" s="7">
        <f t="shared" si="37"/>
        <v>0.12709999999999999</v>
      </c>
      <c r="N277" s="8">
        <v>8119.7</v>
      </c>
      <c r="P277" s="7">
        <v>26.24</v>
      </c>
      <c r="Q277" s="52">
        <v>14.9</v>
      </c>
      <c r="S277" s="9">
        <v>41323</v>
      </c>
      <c r="T277" s="9">
        <v>41327</v>
      </c>
      <c r="U277" s="8">
        <v>4</v>
      </c>
      <c r="V277" s="8">
        <f t="shared" si="38"/>
        <v>8210.2879873851216</v>
      </c>
      <c r="W277" s="8">
        <f t="shared" si="39"/>
        <v>64597.07307148011</v>
      </c>
      <c r="X277" s="8"/>
      <c r="Y277" s="8"/>
      <c r="Z277" s="8"/>
    </row>
    <row r="278" spans="1:26" x14ac:dyDescent="0.2">
      <c r="A278" s="7" t="s">
        <v>4</v>
      </c>
      <c r="B278" s="7" t="s">
        <v>5</v>
      </c>
      <c r="C278" s="7" t="s">
        <v>8</v>
      </c>
      <c r="D278" s="7">
        <v>7</v>
      </c>
      <c r="E278" s="7">
        <v>84</v>
      </c>
      <c r="F278" s="7">
        <v>6</v>
      </c>
      <c r="G278" s="7" t="s">
        <v>34</v>
      </c>
      <c r="H278" s="7" t="s">
        <v>35</v>
      </c>
      <c r="I278" s="7">
        <v>906</v>
      </c>
      <c r="J278" s="7">
        <v>1.0462</v>
      </c>
      <c r="K278" s="7">
        <v>906</v>
      </c>
      <c r="L278" s="41">
        <v>1.1211</v>
      </c>
      <c r="M278" s="7">
        <f t="shared" si="37"/>
        <v>7.4899999999999967E-2</v>
      </c>
      <c r="N278" s="8">
        <v>2010.4</v>
      </c>
      <c r="P278" s="7">
        <v>21.71</v>
      </c>
      <c r="Q278" s="52">
        <v>14.1</v>
      </c>
      <c r="S278" s="9">
        <v>41323</v>
      </c>
      <c r="T278" s="9">
        <v>41327</v>
      </c>
      <c r="U278" s="8">
        <v>4</v>
      </c>
      <c r="V278" s="8">
        <f t="shared" si="38"/>
        <v>2032.8291648508011</v>
      </c>
      <c r="W278" s="8">
        <f t="shared" si="39"/>
        <v>27140.576299743687</v>
      </c>
      <c r="X278" s="8"/>
      <c r="Y278" s="8"/>
      <c r="Z278" s="8"/>
    </row>
    <row r="279" spans="1:26" x14ac:dyDescent="0.2">
      <c r="A279" s="7" t="s">
        <v>4</v>
      </c>
      <c r="B279" s="7" t="s">
        <v>5</v>
      </c>
      <c r="C279" s="7" t="s">
        <v>6</v>
      </c>
      <c r="D279" s="7">
        <v>7</v>
      </c>
      <c r="E279" s="7">
        <v>85</v>
      </c>
      <c r="F279" s="7">
        <v>1</v>
      </c>
      <c r="G279" s="7" t="s">
        <v>34</v>
      </c>
      <c r="H279" s="7" t="s">
        <v>35</v>
      </c>
      <c r="I279" s="7">
        <v>889</v>
      </c>
      <c r="J279" s="7">
        <v>1.0483</v>
      </c>
      <c r="K279" s="7">
        <v>889</v>
      </c>
      <c r="P279" s="7">
        <v>25.29</v>
      </c>
      <c r="Q279" s="52">
        <v>14.1</v>
      </c>
      <c r="U279" s="8"/>
      <c r="V279" s="8"/>
      <c r="W279" s="8"/>
      <c r="X279" s="8"/>
      <c r="Y279" s="8"/>
      <c r="Z279" s="8"/>
    </row>
    <row r="280" spans="1:26" x14ac:dyDescent="0.2">
      <c r="A280" s="7" t="s">
        <v>4</v>
      </c>
      <c r="B280" s="7" t="s">
        <v>5</v>
      </c>
      <c r="C280" s="7" t="s">
        <v>6</v>
      </c>
      <c r="D280" s="7">
        <v>7</v>
      </c>
      <c r="E280" s="7">
        <v>86</v>
      </c>
      <c r="F280" s="7">
        <v>2</v>
      </c>
      <c r="G280" s="7" t="s">
        <v>34</v>
      </c>
      <c r="H280" s="7" t="s">
        <v>35</v>
      </c>
      <c r="I280" s="7">
        <v>890</v>
      </c>
      <c r="J280" s="7">
        <v>1.0474000000000001</v>
      </c>
      <c r="K280" s="7">
        <v>890</v>
      </c>
      <c r="P280" s="7">
        <v>27.15</v>
      </c>
      <c r="Q280" s="52">
        <v>14.2</v>
      </c>
      <c r="U280" s="8"/>
      <c r="V280" s="8"/>
      <c r="W280" s="8"/>
      <c r="X280" s="8"/>
      <c r="Y280" s="8"/>
      <c r="Z280" s="8"/>
    </row>
    <row r="281" spans="1:26" x14ac:dyDescent="0.2">
      <c r="A281" s="7" t="s">
        <v>4</v>
      </c>
      <c r="B281" s="7" t="s">
        <v>5</v>
      </c>
      <c r="C281" s="7" t="s">
        <v>6</v>
      </c>
      <c r="D281" s="7">
        <v>7</v>
      </c>
      <c r="E281" s="7">
        <v>87</v>
      </c>
      <c r="F281" s="7">
        <v>3</v>
      </c>
      <c r="G281" s="7" t="s">
        <v>34</v>
      </c>
      <c r="H281" s="7" t="s">
        <v>35</v>
      </c>
      <c r="I281" s="7">
        <v>891</v>
      </c>
      <c r="J281" s="7">
        <v>1.0467</v>
      </c>
      <c r="K281" s="7">
        <v>891</v>
      </c>
      <c r="P281" s="7">
        <v>26.02</v>
      </c>
      <c r="Q281" s="52">
        <v>14.1</v>
      </c>
      <c r="U281" s="8"/>
      <c r="V281" s="8"/>
      <c r="W281" s="8"/>
      <c r="X281" s="8"/>
      <c r="Y281" s="8"/>
      <c r="Z281" s="8"/>
    </row>
    <row r="282" spans="1:26" x14ac:dyDescent="0.2">
      <c r="A282" s="7" t="s">
        <v>4</v>
      </c>
      <c r="B282" s="7" t="s">
        <v>5</v>
      </c>
      <c r="C282" s="7" t="s">
        <v>6</v>
      </c>
      <c r="D282" s="7">
        <v>7</v>
      </c>
      <c r="E282" s="7">
        <v>88</v>
      </c>
      <c r="F282" s="7">
        <v>4</v>
      </c>
      <c r="G282" s="7" t="s">
        <v>34</v>
      </c>
      <c r="H282" s="7" t="s">
        <v>35</v>
      </c>
      <c r="I282" s="7">
        <v>892</v>
      </c>
      <c r="J282" s="7">
        <v>1.0542</v>
      </c>
      <c r="K282" s="7">
        <v>892</v>
      </c>
      <c r="P282" s="7">
        <v>17.09</v>
      </c>
      <c r="Q282" s="52">
        <v>12.4</v>
      </c>
      <c r="U282" s="8"/>
      <c r="V282" s="8"/>
      <c r="W282" s="8"/>
      <c r="X282" s="8"/>
      <c r="Y282" s="8"/>
      <c r="Z282" s="8"/>
    </row>
    <row r="283" spans="1:26" x14ac:dyDescent="0.2">
      <c r="A283" s="7" t="s">
        <v>4</v>
      </c>
      <c r="B283" s="7" t="s">
        <v>5</v>
      </c>
      <c r="C283" s="7" t="s">
        <v>6</v>
      </c>
      <c r="D283" s="7">
        <v>7</v>
      </c>
      <c r="E283" s="7">
        <v>89</v>
      </c>
      <c r="F283" s="7">
        <v>5</v>
      </c>
      <c r="G283" s="7" t="s">
        <v>34</v>
      </c>
      <c r="H283" s="7" t="s">
        <v>35</v>
      </c>
      <c r="I283" s="7">
        <v>893</v>
      </c>
      <c r="J283" s="7">
        <v>1.0387999999999999</v>
      </c>
      <c r="K283" s="7">
        <v>893</v>
      </c>
      <c r="P283" s="7">
        <v>23.34</v>
      </c>
      <c r="Q283" s="52">
        <v>13.5</v>
      </c>
      <c r="U283" s="8"/>
      <c r="V283" s="8"/>
      <c r="W283" s="8"/>
      <c r="X283" s="8"/>
      <c r="Y283" s="8"/>
      <c r="Z283" s="8"/>
    </row>
    <row r="284" spans="1:26" x14ac:dyDescent="0.2">
      <c r="A284" s="7" t="s">
        <v>4</v>
      </c>
      <c r="B284" s="7" t="s">
        <v>5</v>
      </c>
      <c r="C284" s="7" t="s">
        <v>6</v>
      </c>
      <c r="D284" s="7">
        <v>7</v>
      </c>
      <c r="E284" s="7">
        <v>90</v>
      </c>
      <c r="F284" s="7">
        <v>6</v>
      </c>
      <c r="G284" s="7" t="s">
        <v>34</v>
      </c>
      <c r="H284" s="7" t="s">
        <v>35</v>
      </c>
      <c r="I284" s="7">
        <v>894</v>
      </c>
      <c r="J284" s="7">
        <v>1.0529999999999999</v>
      </c>
      <c r="K284" s="7">
        <v>894</v>
      </c>
      <c r="P284" s="7">
        <v>15.53</v>
      </c>
      <c r="Q284" s="52">
        <v>11.9</v>
      </c>
      <c r="U284" s="8"/>
      <c r="V284" s="8"/>
      <c r="W284" s="8"/>
      <c r="X284" s="8"/>
      <c r="Y284" s="8"/>
      <c r="Z284" s="8"/>
    </row>
    <row r="285" spans="1:26" x14ac:dyDescent="0.2">
      <c r="A285" s="7" t="s">
        <v>4</v>
      </c>
      <c r="B285" s="7" t="s">
        <v>5</v>
      </c>
      <c r="C285" s="7" t="s">
        <v>7</v>
      </c>
      <c r="D285" s="7">
        <v>7</v>
      </c>
      <c r="E285" s="7">
        <v>91</v>
      </c>
      <c r="F285" s="7">
        <v>1</v>
      </c>
      <c r="G285" s="7" t="s">
        <v>34</v>
      </c>
      <c r="H285" s="7" t="s">
        <v>35</v>
      </c>
      <c r="I285" s="7">
        <v>895</v>
      </c>
      <c r="J285" s="7">
        <v>1.0492999999999999</v>
      </c>
      <c r="K285" s="7">
        <v>895</v>
      </c>
      <c r="L285" s="41">
        <v>1.0951</v>
      </c>
      <c r="M285" s="7">
        <f t="shared" ref="M285:M302" si="40">L285-J285</f>
        <v>4.5800000000000063E-2</v>
      </c>
      <c r="N285" s="8">
        <v>1474.4</v>
      </c>
      <c r="P285" s="7">
        <v>25.58</v>
      </c>
      <c r="Q285" s="52">
        <v>14.3</v>
      </c>
      <c r="S285" s="9">
        <v>41323</v>
      </c>
      <c r="T285" s="9">
        <v>41327</v>
      </c>
      <c r="U285" s="8">
        <v>4</v>
      </c>
      <c r="V285" s="8">
        <f t="shared" ref="V285:V302" si="41">N285*EXP((LN(2)/$R$3)*U285)</f>
        <v>1490.8492442578697</v>
      </c>
      <c r="W285" s="8">
        <f t="shared" ref="W285:W302" si="42">V285/M285</f>
        <v>32551.293542748201</v>
      </c>
      <c r="X285" s="8">
        <f>AVERAGE(W285:W290)</f>
        <v>25563.396549207511</v>
      </c>
      <c r="Y285" s="8">
        <f>_xlfn.STDEV.S(W285:W290)</f>
        <v>5844.0710239495884</v>
      </c>
      <c r="Z285" s="8"/>
    </row>
    <row r="286" spans="1:26" x14ac:dyDescent="0.2">
      <c r="A286" s="7" t="s">
        <v>4</v>
      </c>
      <c r="B286" s="7" t="s">
        <v>5</v>
      </c>
      <c r="C286" s="7" t="s">
        <v>7</v>
      </c>
      <c r="D286" s="7">
        <v>7</v>
      </c>
      <c r="E286" s="7">
        <v>92</v>
      </c>
      <c r="F286" s="7">
        <v>2</v>
      </c>
      <c r="G286" s="7" t="s">
        <v>34</v>
      </c>
      <c r="H286" s="7" t="s">
        <v>35</v>
      </c>
      <c r="I286" s="7">
        <v>896</v>
      </c>
      <c r="J286" s="7">
        <v>1.0551999999999999</v>
      </c>
      <c r="K286" s="7">
        <v>896</v>
      </c>
      <c r="L286" s="41">
        <v>1.0886</v>
      </c>
      <c r="M286" s="7">
        <f t="shared" si="40"/>
        <v>3.3400000000000096E-2</v>
      </c>
      <c r="N286" s="8">
        <v>824.3</v>
      </c>
      <c r="P286" s="7">
        <v>20.55</v>
      </c>
      <c r="Q286" s="52">
        <v>13.6</v>
      </c>
      <c r="S286" s="9">
        <v>41323</v>
      </c>
      <c r="T286" s="9">
        <v>41327</v>
      </c>
      <c r="U286" s="8">
        <v>4</v>
      </c>
      <c r="V286" s="8">
        <f t="shared" si="41"/>
        <v>833.49635922528614</v>
      </c>
      <c r="W286" s="8">
        <f t="shared" si="42"/>
        <v>24954.980815128256</v>
      </c>
      <c r="X286" s="8"/>
      <c r="Y286" s="8"/>
      <c r="Z286" s="8"/>
    </row>
    <row r="287" spans="1:26" x14ac:dyDescent="0.2">
      <c r="A287" s="7" t="s">
        <v>4</v>
      </c>
      <c r="B287" s="7" t="s">
        <v>5</v>
      </c>
      <c r="C287" s="7" t="s">
        <v>7</v>
      </c>
      <c r="D287" s="7">
        <v>7</v>
      </c>
      <c r="E287" s="7">
        <v>93</v>
      </c>
      <c r="F287" s="7">
        <v>3</v>
      </c>
      <c r="G287" s="7" t="s">
        <v>34</v>
      </c>
      <c r="H287" s="7" t="s">
        <v>35</v>
      </c>
      <c r="I287" s="7">
        <v>897</v>
      </c>
      <c r="J287" s="7">
        <v>1.0517000000000001</v>
      </c>
      <c r="K287" s="7">
        <v>897</v>
      </c>
      <c r="L287" s="41">
        <v>1.0974999999999999</v>
      </c>
      <c r="M287" s="7">
        <f t="shared" si="40"/>
        <v>4.5799999999999841E-2</v>
      </c>
      <c r="N287" s="8">
        <v>1162.8</v>
      </c>
      <c r="P287" s="7">
        <v>23.4</v>
      </c>
      <c r="Q287" s="52">
        <v>14.2</v>
      </c>
      <c r="S287" s="9">
        <v>41323</v>
      </c>
      <c r="T287" s="9">
        <v>41327</v>
      </c>
      <c r="U287" s="8">
        <v>4</v>
      </c>
      <c r="V287" s="8">
        <f t="shared" si="41"/>
        <v>1175.7728575848146</v>
      </c>
      <c r="W287" s="8">
        <f t="shared" si="42"/>
        <v>25671.896453817</v>
      </c>
      <c r="X287" s="8"/>
      <c r="Y287" s="8"/>
      <c r="Z287" s="8"/>
    </row>
    <row r="288" spans="1:26" x14ac:dyDescent="0.2">
      <c r="A288" s="7" t="s">
        <v>4</v>
      </c>
      <c r="B288" s="7" t="s">
        <v>5</v>
      </c>
      <c r="C288" s="7" t="s">
        <v>7</v>
      </c>
      <c r="D288" s="7">
        <v>7</v>
      </c>
      <c r="E288" s="7">
        <v>94</v>
      </c>
      <c r="F288" s="7">
        <v>4</v>
      </c>
      <c r="G288" s="7" t="s">
        <v>34</v>
      </c>
      <c r="H288" s="7" t="s">
        <v>35</v>
      </c>
      <c r="I288" s="7">
        <v>898</v>
      </c>
      <c r="J288" s="7">
        <v>1.0394000000000001</v>
      </c>
      <c r="K288" s="7">
        <v>898</v>
      </c>
      <c r="L288" s="41">
        <v>1.1331</v>
      </c>
      <c r="M288" s="7">
        <f t="shared" si="40"/>
        <v>9.3699999999999894E-2</v>
      </c>
      <c r="N288" s="8">
        <v>2769.5</v>
      </c>
      <c r="P288" s="7">
        <v>24.23</v>
      </c>
      <c r="Q288" s="52">
        <v>14.3</v>
      </c>
      <c r="S288" s="9">
        <v>41323</v>
      </c>
      <c r="T288" s="9">
        <v>41327</v>
      </c>
      <c r="U288" s="8">
        <v>4</v>
      </c>
      <c r="V288" s="8">
        <f t="shared" si="41"/>
        <v>2800.3981158248575</v>
      </c>
      <c r="W288" s="8">
        <f t="shared" si="42"/>
        <v>29886.852890340029</v>
      </c>
      <c r="X288" s="8"/>
      <c r="Y288" s="8"/>
      <c r="Z288" s="8"/>
    </row>
    <row r="289" spans="1:29" x14ac:dyDescent="0.2">
      <c r="A289" s="7" t="s">
        <v>4</v>
      </c>
      <c r="B289" s="7" t="s">
        <v>5</v>
      </c>
      <c r="C289" s="7" t="s">
        <v>7</v>
      </c>
      <c r="D289" s="7">
        <v>7</v>
      </c>
      <c r="E289" s="7">
        <v>95</v>
      </c>
      <c r="F289" s="7">
        <v>5</v>
      </c>
      <c r="G289" s="7" t="s">
        <v>34</v>
      </c>
      <c r="H289" s="7" t="s">
        <v>35</v>
      </c>
      <c r="I289" s="7">
        <v>899</v>
      </c>
      <c r="J289" s="7">
        <v>1.0513999999999999</v>
      </c>
      <c r="K289" s="7">
        <v>899</v>
      </c>
      <c r="L289" s="41">
        <v>1.1173</v>
      </c>
      <c r="M289" s="7">
        <f t="shared" si="40"/>
        <v>6.590000000000007E-2</v>
      </c>
      <c r="N289" s="8">
        <v>1006.6</v>
      </c>
      <c r="P289" s="7">
        <v>15.96</v>
      </c>
      <c r="Q289" s="52">
        <v>12.6</v>
      </c>
      <c r="S289" s="9">
        <v>41323</v>
      </c>
      <c r="T289" s="9">
        <v>41327</v>
      </c>
      <c r="U289" s="8">
        <v>4</v>
      </c>
      <c r="V289" s="8">
        <f t="shared" si="41"/>
        <v>1017.8302016209791</v>
      </c>
      <c r="W289" s="8">
        <f t="shared" si="42"/>
        <v>15445.071344779637</v>
      </c>
      <c r="X289" s="8"/>
      <c r="Y289" s="8"/>
      <c r="Z289" s="8"/>
    </row>
    <row r="290" spans="1:29" x14ac:dyDescent="0.2">
      <c r="A290" s="7" t="s">
        <v>4</v>
      </c>
      <c r="B290" s="7" t="s">
        <v>5</v>
      </c>
      <c r="C290" s="7" t="s">
        <v>7</v>
      </c>
      <c r="D290" s="7">
        <v>7</v>
      </c>
      <c r="E290" s="7">
        <v>96</v>
      </c>
      <c r="F290" s="7">
        <v>6</v>
      </c>
      <c r="G290" s="7" t="s">
        <v>34</v>
      </c>
      <c r="H290" s="7" t="s">
        <v>35</v>
      </c>
      <c r="I290" s="7">
        <v>900</v>
      </c>
      <c r="J290" s="7">
        <v>1.052</v>
      </c>
      <c r="K290" s="7">
        <v>900</v>
      </c>
      <c r="L290" s="41">
        <v>1.2266999999999999</v>
      </c>
      <c r="M290" s="7">
        <f t="shared" si="40"/>
        <v>0.17469999999999986</v>
      </c>
      <c r="N290" s="8">
        <v>4296.8999999999996</v>
      </c>
      <c r="P290" s="7">
        <v>27.43</v>
      </c>
      <c r="Q290" s="52">
        <v>14.8</v>
      </c>
      <c r="S290" s="9">
        <v>41323</v>
      </c>
      <c r="T290" s="9">
        <v>41327</v>
      </c>
      <c r="U290" s="8">
        <v>4</v>
      </c>
      <c r="V290" s="8">
        <f t="shared" si="41"/>
        <v>4344.838658201058</v>
      </c>
      <c r="W290" s="8">
        <f t="shared" si="42"/>
        <v>24870.284248431948</v>
      </c>
      <c r="X290" s="8"/>
      <c r="Y290" s="8"/>
      <c r="Z290" s="8"/>
    </row>
    <row r="291" spans="1:29" x14ac:dyDescent="0.2">
      <c r="A291" s="44" t="s">
        <v>4</v>
      </c>
      <c r="B291" s="44" t="s">
        <v>5</v>
      </c>
      <c r="C291" s="44" t="s">
        <v>9</v>
      </c>
      <c r="D291" s="44">
        <v>7</v>
      </c>
      <c r="E291" s="7">
        <v>1</v>
      </c>
      <c r="F291" s="44">
        <v>1</v>
      </c>
      <c r="G291" s="44" t="s">
        <v>15</v>
      </c>
      <c r="H291" s="44" t="s">
        <v>16</v>
      </c>
      <c r="I291" s="44">
        <v>379</v>
      </c>
      <c r="J291" s="44">
        <v>1.0528999999999999</v>
      </c>
      <c r="K291" s="44">
        <v>379</v>
      </c>
      <c r="L291" s="45">
        <v>1.4381999999999999</v>
      </c>
      <c r="M291" s="44">
        <f t="shared" si="40"/>
        <v>0.38529999999999998</v>
      </c>
      <c r="N291" s="50">
        <v>0</v>
      </c>
      <c r="O291" s="50"/>
      <c r="P291" s="51">
        <v>16.28</v>
      </c>
      <c r="Q291" s="54">
        <v>12.7</v>
      </c>
      <c r="S291" s="9">
        <v>41323</v>
      </c>
      <c r="T291" s="9">
        <v>41327</v>
      </c>
      <c r="U291" s="8">
        <v>4</v>
      </c>
      <c r="V291" s="8">
        <f t="shared" si="41"/>
        <v>0</v>
      </c>
      <c r="W291" s="8">
        <f t="shared" si="42"/>
        <v>0</v>
      </c>
      <c r="X291" s="8">
        <f>AVERAGE(W291:W296)</f>
        <v>6.9082613404458852</v>
      </c>
      <c r="Y291" s="8">
        <f>_xlfn.STDEV.S(W291:W296)</f>
        <v>4.3792255864655827</v>
      </c>
      <c r="Z291" s="8"/>
      <c r="AA291" s="16">
        <f t="shared" ref="AA291:AA296" si="43">W291/25727</f>
        <v>0</v>
      </c>
      <c r="AB291" s="16">
        <f>AVERAGE(AA291:AA296)</f>
        <v>2.685218385527223E-4</v>
      </c>
      <c r="AC291" s="16">
        <f>_xlfn.STDEV.S(AA291:AA296)</f>
        <v>1.7021905338615386E-4</v>
      </c>
    </row>
    <row r="292" spans="1:29" x14ac:dyDescent="0.2">
      <c r="A292" s="7" t="s">
        <v>4</v>
      </c>
      <c r="B292" s="7" t="s">
        <v>5</v>
      </c>
      <c r="C292" s="7" t="s">
        <v>9</v>
      </c>
      <c r="D292" s="7">
        <v>7</v>
      </c>
      <c r="E292" s="7">
        <v>2</v>
      </c>
      <c r="F292" s="7">
        <v>2</v>
      </c>
      <c r="G292" s="7" t="s">
        <v>15</v>
      </c>
      <c r="H292" s="7" t="s">
        <v>16</v>
      </c>
      <c r="I292" s="7">
        <v>388</v>
      </c>
      <c r="J292" s="7">
        <v>1.07</v>
      </c>
      <c r="K292" s="7">
        <v>388</v>
      </c>
      <c r="L292" s="41">
        <v>1.5548999999999999</v>
      </c>
      <c r="M292" s="7">
        <f t="shared" si="40"/>
        <v>0.48489999999999989</v>
      </c>
      <c r="N292" s="17">
        <v>4.2</v>
      </c>
      <c r="O292" s="17"/>
      <c r="P292" s="47">
        <v>29.45</v>
      </c>
      <c r="Q292" s="54">
        <v>15.5</v>
      </c>
      <c r="S292" s="9">
        <v>41323</v>
      </c>
      <c r="T292" s="9">
        <v>41327</v>
      </c>
      <c r="U292" s="8">
        <v>4</v>
      </c>
      <c r="V292" s="8">
        <f t="shared" si="41"/>
        <v>4.2468575867356568</v>
      </c>
      <c r="W292" s="8">
        <f t="shared" si="42"/>
        <v>8.7582132124884673</v>
      </c>
      <c r="X292" s="8"/>
      <c r="Y292" s="8"/>
      <c r="Z292" s="8"/>
      <c r="AA292" s="16">
        <f t="shared" si="43"/>
        <v>3.4042885732842802E-4</v>
      </c>
    </row>
    <row r="293" spans="1:29" x14ac:dyDescent="0.2">
      <c r="A293" s="7" t="s">
        <v>4</v>
      </c>
      <c r="B293" s="7" t="s">
        <v>5</v>
      </c>
      <c r="C293" s="7" t="s">
        <v>9</v>
      </c>
      <c r="D293" s="7">
        <v>7</v>
      </c>
      <c r="E293" s="7">
        <v>3</v>
      </c>
      <c r="F293" s="7">
        <v>3</v>
      </c>
      <c r="G293" s="7" t="s">
        <v>15</v>
      </c>
      <c r="H293" s="7" t="s">
        <v>16</v>
      </c>
      <c r="I293" s="7">
        <v>397</v>
      </c>
      <c r="J293" s="7">
        <v>1.0511999999999999</v>
      </c>
      <c r="K293" s="7">
        <v>397</v>
      </c>
      <c r="L293" s="41">
        <v>1.4257</v>
      </c>
      <c r="M293" s="7">
        <f t="shared" si="40"/>
        <v>0.37450000000000006</v>
      </c>
      <c r="N293" s="17">
        <v>1.2</v>
      </c>
      <c r="O293" s="17"/>
      <c r="P293" s="47">
        <v>15.08</v>
      </c>
      <c r="Q293" s="54">
        <v>12.7</v>
      </c>
      <c r="S293" s="9">
        <v>41323</v>
      </c>
      <c r="T293" s="9">
        <v>41327</v>
      </c>
      <c r="U293" s="8">
        <v>4</v>
      </c>
      <c r="V293" s="8">
        <f t="shared" si="41"/>
        <v>1.2133878819244732</v>
      </c>
      <c r="W293" s="8">
        <f t="shared" si="42"/>
        <v>3.2400210465272981</v>
      </c>
      <c r="X293" s="8"/>
      <c r="Y293" s="8"/>
      <c r="Z293" s="8"/>
      <c r="AA293" s="16">
        <f t="shared" si="43"/>
        <v>1.2593854886023626E-4</v>
      </c>
    </row>
    <row r="294" spans="1:29" x14ac:dyDescent="0.2">
      <c r="A294" s="7" t="s">
        <v>4</v>
      </c>
      <c r="B294" s="7" t="s">
        <v>5</v>
      </c>
      <c r="C294" s="7" t="s">
        <v>9</v>
      </c>
      <c r="D294" s="7">
        <v>7</v>
      </c>
      <c r="E294" s="7">
        <v>4</v>
      </c>
      <c r="F294" s="7">
        <v>4</v>
      </c>
      <c r="G294" s="7" t="s">
        <v>15</v>
      </c>
      <c r="H294" s="7" t="s">
        <v>16</v>
      </c>
      <c r="I294" s="7">
        <v>406</v>
      </c>
      <c r="J294" s="7">
        <v>1.0490999999999999</v>
      </c>
      <c r="K294" s="7">
        <v>406</v>
      </c>
      <c r="L294" s="41">
        <v>1.6163000000000001</v>
      </c>
      <c r="M294" s="7">
        <f t="shared" si="40"/>
        <v>0.56720000000000015</v>
      </c>
      <c r="N294" s="17">
        <v>4.7</v>
      </c>
      <c r="O294" s="17"/>
      <c r="P294" s="47">
        <v>26.2</v>
      </c>
      <c r="Q294" s="54">
        <v>14.9</v>
      </c>
      <c r="S294" s="9">
        <v>41323</v>
      </c>
      <c r="T294" s="9">
        <v>41327</v>
      </c>
      <c r="U294" s="8">
        <v>4</v>
      </c>
      <c r="V294" s="8">
        <f t="shared" si="41"/>
        <v>4.7524358708708538</v>
      </c>
      <c r="W294" s="8">
        <f t="shared" si="42"/>
        <v>8.3787656397582033</v>
      </c>
      <c r="X294" s="8"/>
      <c r="Y294" s="8"/>
      <c r="Z294" s="8"/>
      <c r="AA294" s="16">
        <f t="shared" si="43"/>
        <v>3.2567985539542907E-4</v>
      </c>
    </row>
    <row r="295" spans="1:29" x14ac:dyDescent="0.2">
      <c r="A295" s="7" t="s">
        <v>4</v>
      </c>
      <c r="B295" s="7" t="s">
        <v>5</v>
      </c>
      <c r="C295" s="7" t="s">
        <v>9</v>
      </c>
      <c r="D295" s="7">
        <v>7</v>
      </c>
      <c r="E295" s="7">
        <v>5</v>
      </c>
      <c r="F295" s="7">
        <v>5</v>
      </c>
      <c r="G295" s="7" t="s">
        <v>15</v>
      </c>
      <c r="H295" s="7" t="s">
        <v>16</v>
      </c>
      <c r="I295" s="7">
        <v>415</v>
      </c>
      <c r="J295" s="7">
        <v>1.0499000000000001</v>
      </c>
      <c r="K295" s="7">
        <v>415</v>
      </c>
      <c r="L295" s="41">
        <v>1.4607000000000001</v>
      </c>
      <c r="M295" s="7">
        <f t="shared" si="40"/>
        <v>0.41080000000000005</v>
      </c>
      <c r="N295" s="17">
        <v>3.8</v>
      </c>
      <c r="O295" s="17"/>
      <c r="P295" s="47"/>
      <c r="Q295" s="54"/>
      <c r="S295" s="9">
        <v>41323</v>
      </c>
      <c r="T295" s="9">
        <v>41327</v>
      </c>
      <c r="U295" s="8">
        <v>4</v>
      </c>
      <c r="V295" s="8">
        <f t="shared" si="41"/>
        <v>3.8423949594274989</v>
      </c>
      <c r="W295" s="8">
        <f t="shared" si="42"/>
        <v>9.3534443997748262</v>
      </c>
      <c r="X295" s="8"/>
      <c r="Y295" s="8"/>
      <c r="Z295" s="8"/>
      <c r="AA295" s="16">
        <f t="shared" si="43"/>
        <v>3.6356529714987469E-4</v>
      </c>
    </row>
    <row r="296" spans="1:29" x14ac:dyDescent="0.2">
      <c r="A296" s="7" t="s">
        <v>4</v>
      </c>
      <c r="B296" s="7" t="s">
        <v>5</v>
      </c>
      <c r="C296" s="7" t="s">
        <v>9</v>
      </c>
      <c r="D296" s="7">
        <v>7</v>
      </c>
      <c r="E296" s="7">
        <v>6</v>
      </c>
      <c r="F296" s="7">
        <v>6</v>
      </c>
      <c r="G296" s="7" t="s">
        <v>15</v>
      </c>
      <c r="H296" s="7" t="s">
        <v>16</v>
      </c>
      <c r="I296" s="7">
        <v>424</v>
      </c>
      <c r="J296" s="7">
        <v>1.0455000000000001</v>
      </c>
      <c r="K296" s="7">
        <v>424</v>
      </c>
      <c r="L296" s="41">
        <v>1.4423999999999999</v>
      </c>
      <c r="M296" s="7">
        <f t="shared" si="40"/>
        <v>0.39689999999999981</v>
      </c>
      <c r="N296" s="17">
        <v>4.5999999999999996</v>
      </c>
      <c r="O296" s="17"/>
      <c r="P296" s="47"/>
      <c r="Q296" s="54"/>
      <c r="S296" s="9">
        <v>41323</v>
      </c>
      <c r="T296" s="9">
        <v>41327</v>
      </c>
      <c r="U296" s="8">
        <v>4</v>
      </c>
      <c r="V296" s="8">
        <f t="shared" si="41"/>
        <v>4.6513202140438139</v>
      </c>
      <c r="W296" s="8">
        <f t="shared" si="42"/>
        <v>11.71912374412652</v>
      </c>
      <c r="X296" s="8"/>
      <c r="Y296" s="8"/>
      <c r="Z296" s="8"/>
      <c r="AA296" s="16">
        <f t="shared" si="43"/>
        <v>4.5551847258236563E-4</v>
      </c>
    </row>
    <row r="297" spans="1:29" x14ac:dyDescent="0.2">
      <c r="A297" s="7" t="s">
        <v>4</v>
      </c>
      <c r="B297" s="7" t="s">
        <v>5</v>
      </c>
      <c r="C297" s="7" t="s">
        <v>8</v>
      </c>
      <c r="D297" s="7">
        <v>7</v>
      </c>
      <c r="E297" s="7">
        <v>7</v>
      </c>
      <c r="F297" s="7">
        <v>1</v>
      </c>
      <c r="G297" s="7" t="s">
        <v>15</v>
      </c>
      <c r="H297" s="7" t="s">
        <v>16</v>
      </c>
      <c r="I297" s="7">
        <v>325</v>
      </c>
      <c r="J297" s="7">
        <v>1.0109999999999999</v>
      </c>
      <c r="K297" s="7">
        <v>325</v>
      </c>
      <c r="L297" s="41">
        <v>1.5353000000000001</v>
      </c>
      <c r="M297" s="7">
        <f t="shared" si="40"/>
        <v>0.52430000000000021</v>
      </c>
      <c r="N297" s="17">
        <v>32.299999999999997</v>
      </c>
      <c r="O297" s="17"/>
      <c r="P297" s="47">
        <v>28.05</v>
      </c>
      <c r="Q297" s="54">
        <v>15.1</v>
      </c>
      <c r="S297" s="9">
        <v>41323</v>
      </c>
      <c r="T297" s="9">
        <v>41327</v>
      </c>
      <c r="U297" s="8">
        <v>4</v>
      </c>
      <c r="V297" s="8">
        <f t="shared" si="41"/>
        <v>32.660357155133738</v>
      </c>
      <c r="W297" s="8">
        <f t="shared" si="42"/>
        <v>62.293261787399821</v>
      </c>
      <c r="X297" s="8">
        <f>AVERAGE(W297:W302)</f>
        <v>16.549874773798155</v>
      </c>
      <c r="Y297" s="8">
        <f>_xlfn.STDEV.S(W297:W302)</f>
        <v>24.127924696028472</v>
      </c>
      <c r="Z297" s="8"/>
      <c r="AA297" s="16">
        <f t="shared" ref="AA297:AA302" si="44">W297/41719</f>
        <v>1.4931628703324581E-3</v>
      </c>
      <c r="AB297" s="16">
        <f>AVERAGE(AA297:AA302)</f>
        <v>3.9669874095251946E-4</v>
      </c>
      <c r="AC297" s="16">
        <f>_xlfn.STDEV.S(AA297:AA302)</f>
        <v>5.7834379290080007E-4</v>
      </c>
    </row>
    <row r="298" spans="1:29" x14ac:dyDescent="0.2">
      <c r="A298" s="7" t="s">
        <v>4</v>
      </c>
      <c r="B298" s="7" t="s">
        <v>5</v>
      </c>
      <c r="C298" s="7" t="s">
        <v>8</v>
      </c>
      <c r="D298" s="7">
        <v>7</v>
      </c>
      <c r="E298" s="7">
        <v>8</v>
      </c>
      <c r="F298" s="7">
        <v>2</v>
      </c>
      <c r="G298" s="7" t="s">
        <v>15</v>
      </c>
      <c r="H298" s="7" t="s">
        <v>16</v>
      </c>
      <c r="I298" s="7">
        <v>334</v>
      </c>
      <c r="J298" s="7">
        <v>1.0004999999999999</v>
      </c>
      <c r="K298" s="7">
        <v>334</v>
      </c>
      <c r="L298" s="41">
        <v>1.4059999999999999</v>
      </c>
      <c r="M298" s="7">
        <f t="shared" si="40"/>
        <v>0.40549999999999997</v>
      </c>
      <c r="N298" s="17">
        <v>0.8</v>
      </c>
      <c r="O298" s="17"/>
      <c r="P298" s="47">
        <v>25.76</v>
      </c>
      <c r="Q298" s="54">
        <v>14.8</v>
      </c>
      <c r="S298" s="9">
        <v>41323</v>
      </c>
      <c r="T298" s="9">
        <v>41327</v>
      </c>
      <c r="U298" s="8">
        <v>4</v>
      </c>
      <c r="V298" s="8">
        <f t="shared" si="41"/>
        <v>0.80892525461631559</v>
      </c>
      <c r="W298" s="8">
        <f t="shared" si="42"/>
        <v>1.9948834885729116</v>
      </c>
      <c r="X298" s="8"/>
      <c r="Y298" s="8"/>
      <c r="Z298" s="8"/>
      <c r="AA298" s="16">
        <f t="shared" si="44"/>
        <v>4.7817145391138608E-5</v>
      </c>
    </row>
    <row r="299" spans="1:29" x14ac:dyDescent="0.2">
      <c r="A299" s="7" t="s">
        <v>4</v>
      </c>
      <c r="B299" s="7" t="s">
        <v>5</v>
      </c>
      <c r="C299" s="7" t="s">
        <v>8</v>
      </c>
      <c r="D299" s="7">
        <v>7</v>
      </c>
      <c r="E299" s="7">
        <v>9</v>
      </c>
      <c r="F299" s="7">
        <v>3</v>
      </c>
      <c r="G299" s="7" t="s">
        <v>15</v>
      </c>
      <c r="H299" s="7" t="s">
        <v>16</v>
      </c>
      <c r="I299" s="7">
        <v>343</v>
      </c>
      <c r="J299" s="7">
        <v>1.0025999999999999</v>
      </c>
      <c r="K299" s="7">
        <v>343</v>
      </c>
      <c r="L299" s="41">
        <v>1.3061</v>
      </c>
      <c r="M299" s="7">
        <f t="shared" si="40"/>
        <v>0.3035000000000001</v>
      </c>
      <c r="N299" s="17">
        <v>0.2</v>
      </c>
      <c r="O299" s="17"/>
      <c r="P299" s="47">
        <v>15.58</v>
      </c>
      <c r="Q299" s="54">
        <v>12.5</v>
      </c>
      <c r="S299" s="9">
        <v>41323</v>
      </c>
      <c r="T299" s="9">
        <v>41327</v>
      </c>
      <c r="U299" s="8">
        <v>4</v>
      </c>
      <c r="V299" s="8">
        <f t="shared" si="41"/>
        <v>0.2022313136540789</v>
      </c>
      <c r="W299" s="8">
        <f t="shared" si="42"/>
        <v>0.66633052274820037</v>
      </c>
      <c r="X299" s="8"/>
      <c r="Y299" s="8"/>
      <c r="Z299" s="8"/>
      <c r="AA299" s="16">
        <f t="shared" si="44"/>
        <v>1.5971871874881957E-5</v>
      </c>
    </row>
    <row r="300" spans="1:29" x14ac:dyDescent="0.2">
      <c r="A300" s="7" t="s">
        <v>4</v>
      </c>
      <c r="B300" s="7" t="s">
        <v>5</v>
      </c>
      <c r="C300" s="7" t="s">
        <v>8</v>
      </c>
      <c r="D300" s="7">
        <v>7</v>
      </c>
      <c r="E300" s="7">
        <v>10</v>
      </c>
      <c r="F300" s="7">
        <v>4</v>
      </c>
      <c r="G300" s="7" t="s">
        <v>15</v>
      </c>
      <c r="H300" s="7" t="s">
        <v>16</v>
      </c>
      <c r="I300" s="7">
        <v>352</v>
      </c>
      <c r="J300" s="7">
        <v>1.0386</v>
      </c>
      <c r="K300" s="7">
        <v>352</v>
      </c>
      <c r="L300" s="41">
        <v>1.6153</v>
      </c>
      <c r="M300" s="7">
        <f t="shared" si="40"/>
        <v>0.57669999999999999</v>
      </c>
      <c r="N300" s="17">
        <v>13.9</v>
      </c>
      <c r="O300" s="17"/>
      <c r="P300" s="47">
        <v>25.69</v>
      </c>
      <c r="Q300" s="54">
        <v>14.7</v>
      </c>
      <c r="S300" s="9">
        <v>41323</v>
      </c>
      <c r="T300" s="9">
        <v>41327</v>
      </c>
      <c r="U300" s="8">
        <v>4</v>
      </c>
      <c r="V300" s="8">
        <f t="shared" si="41"/>
        <v>14.055076298958483</v>
      </c>
      <c r="W300" s="8">
        <f t="shared" si="42"/>
        <v>24.371555919817034</v>
      </c>
      <c r="X300" s="8"/>
      <c r="Y300" s="8"/>
      <c r="Z300" s="8"/>
      <c r="AA300" s="16">
        <f t="shared" si="44"/>
        <v>5.8418360746463323E-4</v>
      </c>
    </row>
    <row r="301" spans="1:29" x14ac:dyDescent="0.2">
      <c r="A301" s="7" t="s">
        <v>4</v>
      </c>
      <c r="B301" s="7" t="s">
        <v>5</v>
      </c>
      <c r="C301" s="7" t="s">
        <v>8</v>
      </c>
      <c r="D301" s="7">
        <v>7</v>
      </c>
      <c r="E301" s="7">
        <v>11</v>
      </c>
      <c r="F301" s="7">
        <v>5</v>
      </c>
      <c r="G301" s="7" t="s">
        <v>15</v>
      </c>
      <c r="H301" s="7" t="s">
        <v>16</v>
      </c>
      <c r="I301" s="7">
        <v>361</v>
      </c>
      <c r="J301" s="7">
        <v>1.0333000000000001</v>
      </c>
      <c r="K301" s="7">
        <v>361</v>
      </c>
      <c r="L301" s="41">
        <v>1.6073</v>
      </c>
      <c r="M301" s="7">
        <f t="shared" si="40"/>
        <v>0.57399999999999984</v>
      </c>
      <c r="N301" s="17">
        <v>0.8</v>
      </c>
      <c r="O301" s="17"/>
      <c r="P301" s="47">
        <v>26.24</v>
      </c>
      <c r="Q301" s="54">
        <v>14.9</v>
      </c>
      <c r="S301" s="9">
        <v>41323</v>
      </c>
      <c r="T301" s="9">
        <v>41327</v>
      </c>
      <c r="U301" s="8">
        <v>4</v>
      </c>
      <c r="V301" s="8">
        <f t="shared" si="41"/>
        <v>0.80892525461631559</v>
      </c>
      <c r="W301" s="8">
        <f t="shared" si="42"/>
        <v>1.4092774470667522</v>
      </c>
      <c r="X301" s="8"/>
      <c r="Y301" s="8"/>
      <c r="Z301" s="8"/>
      <c r="AA301" s="16">
        <f t="shared" si="44"/>
        <v>3.3780230759767785E-5</v>
      </c>
    </row>
    <row r="302" spans="1:29" x14ac:dyDescent="0.2">
      <c r="A302" s="7" t="s">
        <v>4</v>
      </c>
      <c r="B302" s="7" t="s">
        <v>5</v>
      </c>
      <c r="C302" s="7" t="s">
        <v>8</v>
      </c>
      <c r="D302" s="7">
        <v>7</v>
      </c>
      <c r="E302" s="7">
        <v>12</v>
      </c>
      <c r="F302" s="7">
        <v>6</v>
      </c>
      <c r="G302" s="7" t="s">
        <v>15</v>
      </c>
      <c r="H302" s="7" t="s">
        <v>16</v>
      </c>
      <c r="I302" s="7">
        <v>370</v>
      </c>
      <c r="J302" s="7">
        <v>1.0467</v>
      </c>
      <c r="K302" s="7">
        <v>370</v>
      </c>
      <c r="L302" s="41">
        <v>1.3773</v>
      </c>
      <c r="M302" s="7">
        <f t="shared" si="40"/>
        <v>0.3306</v>
      </c>
      <c r="N302" s="17">
        <v>2.8</v>
      </c>
      <c r="O302" s="17"/>
      <c r="P302" s="47">
        <v>21.71</v>
      </c>
      <c r="Q302" s="54">
        <v>14.1</v>
      </c>
      <c r="S302" s="9">
        <v>41323</v>
      </c>
      <c r="T302" s="9">
        <v>41327</v>
      </c>
      <c r="U302" s="8">
        <v>4</v>
      </c>
      <c r="V302" s="8">
        <f t="shared" si="41"/>
        <v>2.8312383911571044</v>
      </c>
      <c r="W302" s="8">
        <f t="shared" si="42"/>
        <v>8.5639394771842241</v>
      </c>
      <c r="X302" s="8"/>
      <c r="Y302" s="8"/>
      <c r="Z302" s="8"/>
      <c r="AA302" s="16">
        <f t="shared" si="44"/>
        <v>2.0527671989223673E-4</v>
      </c>
    </row>
    <row r="303" spans="1:29" x14ac:dyDescent="0.2">
      <c r="A303" s="7" t="s">
        <v>4</v>
      </c>
      <c r="B303" s="7" t="s">
        <v>5</v>
      </c>
      <c r="C303" s="7" t="s">
        <v>6</v>
      </c>
      <c r="D303" s="7">
        <v>7</v>
      </c>
      <c r="E303" s="7">
        <v>13</v>
      </c>
      <c r="F303" s="7">
        <v>1</v>
      </c>
      <c r="G303" s="7" t="s">
        <v>15</v>
      </c>
      <c r="H303" s="7" t="s">
        <v>16</v>
      </c>
      <c r="I303" s="7">
        <v>217</v>
      </c>
      <c r="J303" s="7">
        <v>1.0373000000000001</v>
      </c>
      <c r="K303" s="7">
        <v>217</v>
      </c>
      <c r="N303" s="17"/>
      <c r="O303" s="17"/>
      <c r="P303" s="47">
        <v>25.29</v>
      </c>
      <c r="Q303" s="54">
        <v>14.1</v>
      </c>
      <c r="U303" s="8"/>
      <c r="V303" s="8"/>
      <c r="W303" s="8"/>
      <c r="X303" s="8"/>
      <c r="Y303" s="8"/>
      <c r="Z303" s="8"/>
    </row>
    <row r="304" spans="1:29" x14ac:dyDescent="0.2">
      <c r="A304" s="7" t="s">
        <v>4</v>
      </c>
      <c r="B304" s="7" t="s">
        <v>5</v>
      </c>
      <c r="C304" s="7" t="s">
        <v>6</v>
      </c>
      <c r="D304" s="7">
        <v>7</v>
      </c>
      <c r="E304" s="7">
        <v>14</v>
      </c>
      <c r="F304" s="7">
        <v>2</v>
      </c>
      <c r="G304" s="7" t="s">
        <v>15</v>
      </c>
      <c r="H304" s="7" t="s">
        <v>16</v>
      </c>
      <c r="I304" s="7">
        <v>226</v>
      </c>
      <c r="J304" s="7">
        <v>1.0046999999999999</v>
      </c>
      <c r="K304" s="7">
        <v>226</v>
      </c>
      <c r="N304" s="17"/>
      <c r="O304" s="17"/>
      <c r="P304" s="47">
        <v>27.15</v>
      </c>
      <c r="Q304" s="54">
        <v>14.2</v>
      </c>
      <c r="U304" s="8"/>
      <c r="V304" s="8"/>
      <c r="W304" s="8"/>
      <c r="X304" s="8"/>
      <c r="Y304" s="8"/>
      <c r="Z304" s="8"/>
    </row>
    <row r="305" spans="1:29" x14ac:dyDescent="0.2">
      <c r="A305" s="7" t="s">
        <v>4</v>
      </c>
      <c r="B305" s="7" t="s">
        <v>5</v>
      </c>
      <c r="C305" s="7" t="s">
        <v>6</v>
      </c>
      <c r="D305" s="7">
        <v>7</v>
      </c>
      <c r="E305" s="7">
        <v>15</v>
      </c>
      <c r="F305" s="7">
        <v>3</v>
      </c>
      <c r="G305" s="7" t="s">
        <v>15</v>
      </c>
      <c r="H305" s="7" t="s">
        <v>16</v>
      </c>
      <c r="I305" s="7">
        <v>235</v>
      </c>
      <c r="J305" s="7">
        <v>1.0068999999999999</v>
      </c>
      <c r="K305" s="7">
        <v>235</v>
      </c>
      <c r="N305" s="17"/>
      <c r="O305" s="17"/>
      <c r="P305" s="47">
        <v>26.02</v>
      </c>
      <c r="Q305" s="54">
        <v>14.1</v>
      </c>
      <c r="U305" s="8"/>
      <c r="V305" s="8"/>
      <c r="W305" s="8"/>
      <c r="X305" s="8"/>
      <c r="Y305" s="8"/>
      <c r="Z305" s="8"/>
    </row>
    <row r="306" spans="1:29" x14ac:dyDescent="0.2">
      <c r="A306" s="7" t="s">
        <v>4</v>
      </c>
      <c r="B306" s="7" t="s">
        <v>5</v>
      </c>
      <c r="C306" s="7" t="s">
        <v>6</v>
      </c>
      <c r="D306" s="7">
        <v>7</v>
      </c>
      <c r="E306" s="7">
        <v>16</v>
      </c>
      <c r="F306" s="7">
        <v>4</v>
      </c>
      <c r="G306" s="7" t="s">
        <v>15</v>
      </c>
      <c r="H306" s="7" t="s">
        <v>16</v>
      </c>
      <c r="I306" s="7">
        <v>244</v>
      </c>
      <c r="J306" s="7">
        <v>1.0347999999999999</v>
      </c>
      <c r="K306" s="7">
        <v>244</v>
      </c>
      <c r="N306" s="17"/>
      <c r="O306" s="17"/>
      <c r="P306" s="47">
        <v>17.09</v>
      </c>
      <c r="Q306" s="54">
        <v>12.4</v>
      </c>
      <c r="U306" s="8"/>
      <c r="V306" s="8"/>
      <c r="W306" s="8"/>
      <c r="X306" s="8"/>
      <c r="Y306" s="8"/>
      <c r="Z306" s="8"/>
    </row>
    <row r="307" spans="1:29" x14ac:dyDescent="0.2">
      <c r="A307" s="7" t="s">
        <v>4</v>
      </c>
      <c r="B307" s="7" t="s">
        <v>5</v>
      </c>
      <c r="C307" s="7" t="s">
        <v>6</v>
      </c>
      <c r="D307" s="7">
        <v>7</v>
      </c>
      <c r="E307" s="7">
        <v>17</v>
      </c>
      <c r="F307" s="7">
        <v>5</v>
      </c>
      <c r="G307" s="7" t="s">
        <v>15</v>
      </c>
      <c r="H307" s="7" t="s">
        <v>16</v>
      </c>
      <c r="I307" s="7">
        <v>252</v>
      </c>
      <c r="J307" s="7">
        <v>1.0507</v>
      </c>
      <c r="K307" s="7">
        <v>252</v>
      </c>
      <c r="N307" s="17"/>
      <c r="O307" s="17"/>
      <c r="P307" s="47">
        <v>23.34</v>
      </c>
      <c r="Q307" s="54">
        <v>13.5</v>
      </c>
      <c r="U307" s="8"/>
      <c r="V307" s="8"/>
      <c r="W307" s="8"/>
      <c r="X307" s="8"/>
      <c r="Y307" s="8"/>
      <c r="Z307" s="8"/>
    </row>
    <row r="308" spans="1:29" x14ac:dyDescent="0.2">
      <c r="A308" s="7" t="s">
        <v>4</v>
      </c>
      <c r="B308" s="7" t="s">
        <v>5</v>
      </c>
      <c r="C308" s="7" t="s">
        <v>6</v>
      </c>
      <c r="D308" s="7">
        <v>7</v>
      </c>
      <c r="E308" s="7">
        <v>18</v>
      </c>
      <c r="F308" s="7">
        <v>6</v>
      </c>
      <c r="G308" s="7" t="s">
        <v>15</v>
      </c>
      <c r="H308" s="7" t="s">
        <v>16</v>
      </c>
      <c r="I308" s="7">
        <v>262</v>
      </c>
      <c r="J308" s="7">
        <v>1.0112000000000001</v>
      </c>
      <c r="K308" s="7">
        <v>262</v>
      </c>
      <c r="N308" s="17"/>
      <c r="O308" s="17"/>
      <c r="P308" s="47">
        <v>15.53</v>
      </c>
      <c r="Q308" s="54">
        <v>11.9</v>
      </c>
      <c r="U308" s="8"/>
      <c r="V308" s="8"/>
      <c r="W308" s="8"/>
      <c r="X308" s="8"/>
      <c r="Y308" s="8"/>
      <c r="Z308" s="8"/>
    </row>
    <row r="309" spans="1:29" x14ac:dyDescent="0.2">
      <c r="A309" s="7" t="s">
        <v>4</v>
      </c>
      <c r="B309" s="7" t="s">
        <v>5</v>
      </c>
      <c r="C309" s="7" t="s">
        <v>7</v>
      </c>
      <c r="D309" s="7">
        <v>7</v>
      </c>
      <c r="E309" s="7">
        <v>19</v>
      </c>
      <c r="F309" s="7">
        <v>1</v>
      </c>
      <c r="G309" s="7" t="s">
        <v>15</v>
      </c>
      <c r="H309" s="7" t="s">
        <v>16</v>
      </c>
      <c r="I309" s="7">
        <v>271</v>
      </c>
      <c r="J309" s="7">
        <v>0.99939999999999996</v>
      </c>
      <c r="K309" s="7">
        <v>271</v>
      </c>
      <c r="L309" s="41">
        <v>1.4759</v>
      </c>
      <c r="M309" s="7">
        <f t="shared" ref="M309:M326" si="45">L309-J309</f>
        <v>0.47650000000000003</v>
      </c>
      <c r="N309" s="17">
        <v>2.8</v>
      </c>
      <c r="O309" s="17"/>
      <c r="P309" s="47">
        <v>25.58</v>
      </c>
      <c r="Q309" s="54">
        <v>14.3</v>
      </c>
      <c r="S309" s="9">
        <v>41323</v>
      </c>
      <c r="T309" s="9">
        <v>41327</v>
      </c>
      <c r="U309" s="8">
        <v>4</v>
      </c>
      <c r="V309" s="8">
        <f t="shared" ref="V309:V326" si="46">N309*EXP((LN(2)/$R$3)*U309)</f>
        <v>2.8312383911571044</v>
      </c>
      <c r="W309" s="8">
        <f t="shared" ref="W309:W326" si="47">V309/M309</f>
        <v>5.9417384914105016</v>
      </c>
      <c r="X309" s="8">
        <f>AVERAGE(W309:W314)</f>
        <v>5.1211993777094849</v>
      </c>
      <c r="Y309" s="8">
        <f>_xlfn.STDEV.S(W309:W314)</f>
        <v>5.132463064820139</v>
      </c>
      <c r="Z309" s="8"/>
      <c r="AA309" s="16">
        <f t="shared" ref="AA309:AA314" si="48">W309/22846</f>
        <v>2.6007784694959737E-4</v>
      </c>
      <c r="AB309" s="16">
        <f>AVERAGE(AA309:AA314)</f>
        <v>2.2416175162870896E-4</v>
      </c>
      <c r="AC309" s="16">
        <f>_xlfn.STDEV.S(AA309:AA314)</f>
        <v>2.246547782902976E-4</v>
      </c>
    </row>
    <row r="310" spans="1:29" x14ac:dyDescent="0.2">
      <c r="A310" s="7" t="s">
        <v>4</v>
      </c>
      <c r="B310" s="7" t="s">
        <v>5</v>
      </c>
      <c r="C310" s="7" t="s">
        <v>7</v>
      </c>
      <c r="D310" s="7">
        <v>7</v>
      </c>
      <c r="E310" s="7">
        <v>20</v>
      </c>
      <c r="F310" s="7">
        <v>2</v>
      </c>
      <c r="G310" s="7" t="s">
        <v>15</v>
      </c>
      <c r="H310" s="7" t="s">
        <v>16</v>
      </c>
      <c r="I310" s="7">
        <v>280</v>
      </c>
      <c r="J310" s="7">
        <v>1.0187999999999999</v>
      </c>
      <c r="K310" s="7">
        <v>280</v>
      </c>
      <c r="L310" s="41">
        <v>1.4666999999999999</v>
      </c>
      <c r="M310" s="7">
        <f t="shared" si="45"/>
        <v>0.44789999999999996</v>
      </c>
      <c r="N310" s="17">
        <v>3.5</v>
      </c>
      <c r="O310" s="17"/>
      <c r="P310" s="47">
        <v>20.55</v>
      </c>
      <c r="Q310" s="54">
        <v>13.6</v>
      </c>
      <c r="S310" s="9">
        <v>41323</v>
      </c>
      <c r="T310" s="9">
        <v>41327</v>
      </c>
      <c r="U310" s="8">
        <v>4</v>
      </c>
      <c r="V310" s="8">
        <f t="shared" si="46"/>
        <v>3.5390479889463808</v>
      </c>
      <c r="W310" s="8">
        <f t="shared" si="47"/>
        <v>7.901424400416122</v>
      </c>
      <c r="X310" s="8"/>
      <c r="Y310" s="8"/>
      <c r="Z310" s="8"/>
      <c r="AA310" s="16">
        <f t="shared" si="48"/>
        <v>3.4585592228031701E-4</v>
      </c>
    </row>
    <row r="311" spans="1:29" x14ac:dyDescent="0.2">
      <c r="A311" s="7" t="s">
        <v>4</v>
      </c>
      <c r="B311" s="7" t="s">
        <v>5</v>
      </c>
      <c r="C311" s="7" t="s">
        <v>7</v>
      </c>
      <c r="D311" s="7">
        <v>7</v>
      </c>
      <c r="E311" s="7">
        <v>21</v>
      </c>
      <c r="F311" s="7">
        <v>3</v>
      </c>
      <c r="G311" s="7" t="s">
        <v>15</v>
      </c>
      <c r="H311" s="7" t="s">
        <v>16</v>
      </c>
      <c r="I311" s="7">
        <v>289</v>
      </c>
      <c r="J311" s="7">
        <v>1.0013000000000001</v>
      </c>
      <c r="K311" s="7">
        <v>289</v>
      </c>
      <c r="L311" s="41">
        <v>1.5426</v>
      </c>
      <c r="M311" s="7">
        <f t="shared" si="45"/>
        <v>0.54129999999999989</v>
      </c>
      <c r="N311" s="17">
        <v>0.3</v>
      </c>
      <c r="O311" s="17"/>
      <c r="P311" s="47">
        <v>23.4</v>
      </c>
      <c r="Q311" s="54">
        <v>14.2</v>
      </c>
      <c r="S311" s="9">
        <v>41323</v>
      </c>
      <c r="T311" s="9">
        <v>41327</v>
      </c>
      <c r="U311" s="8">
        <v>4</v>
      </c>
      <c r="V311" s="8">
        <f t="shared" si="46"/>
        <v>0.30334697048111831</v>
      </c>
      <c r="W311" s="8">
        <f t="shared" si="47"/>
        <v>0.56040452702959243</v>
      </c>
      <c r="X311" s="8"/>
      <c r="Y311" s="8"/>
      <c r="Z311" s="8"/>
      <c r="AA311" s="16">
        <f t="shared" si="48"/>
        <v>2.4529656264973844E-5</v>
      </c>
    </row>
    <row r="312" spans="1:29" x14ac:dyDescent="0.2">
      <c r="A312" s="7" t="s">
        <v>4</v>
      </c>
      <c r="B312" s="7" t="s">
        <v>5</v>
      </c>
      <c r="C312" s="7" t="s">
        <v>7</v>
      </c>
      <c r="D312" s="7">
        <v>7</v>
      </c>
      <c r="E312" s="7">
        <v>22</v>
      </c>
      <c r="F312" s="7">
        <v>4</v>
      </c>
      <c r="G312" s="7" t="s">
        <v>15</v>
      </c>
      <c r="H312" s="7" t="s">
        <v>16</v>
      </c>
      <c r="I312" s="7">
        <v>298</v>
      </c>
      <c r="J312" s="7">
        <v>1.0381</v>
      </c>
      <c r="K312" s="7">
        <v>298</v>
      </c>
      <c r="L312" s="41">
        <v>1.4059999999999999</v>
      </c>
      <c r="M312" s="7">
        <f t="shared" si="45"/>
        <v>0.36789999999999989</v>
      </c>
      <c r="N312" s="17">
        <v>0.3</v>
      </c>
      <c r="O312" s="17"/>
      <c r="P312" s="47">
        <v>24.23</v>
      </c>
      <c r="Q312" s="54">
        <v>14.3</v>
      </c>
      <c r="S312" s="9">
        <v>41323</v>
      </c>
      <c r="T312" s="9">
        <v>41327</v>
      </c>
      <c r="U312" s="8">
        <v>4</v>
      </c>
      <c r="V312" s="8">
        <f t="shared" si="46"/>
        <v>0.30334697048111831</v>
      </c>
      <c r="W312" s="8">
        <f t="shared" si="47"/>
        <v>0.82453647861135737</v>
      </c>
      <c r="X312" s="8"/>
      <c r="Y312" s="8"/>
      <c r="Z312" s="8"/>
      <c r="AA312" s="16">
        <f t="shared" si="48"/>
        <v>3.6091065333597016E-5</v>
      </c>
    </row>
    <row r="313" spans="1:29" x14ac:dyDescent="0.2">
      <c r="A313" s="7" t="s">
        <v>4</v>
      </c>
      <c r="B313" s="7" t="s">
        <v>5</v>
      </c>
      <c r="C313" s="7" t="s">
        <v>7</v>
      </c>
      <c r="D313" s="7">
        <v>7</v>
      </c>
      <c r="E313" s="7">
        <v>23</v>
      </c>
      <c r="F313" s="7">
        <v>5</v>
      </c>
      <c r="G313" s="7" t="s">
        <v>15</v>
      </c>
      <c r="H313" s="7" t="s">
        <v>16</v>
      </c>
      <c r="I313" s="7">
        <v>307</v>
      </c>
      <c r="J313" s="7">
        <v>1.0172000000000001</v>
      </c>
      <c r="K313" s="7">
        <v>307</v>
      </c>
      <c r="L313" s="41">
        <v>1.4053</v>
      </c>
      <c r="M313" s="7">
        <f t="shared" si="45"/>
        <v>0.38809999999999989</v>
      </c>
      <c r="N313" s="17">
        <v>0.7</v>
      </c>
      <c r="O313" s="17"/>
      <c r="P313" s="47">
        <v>15.96</v>
      </c>
      <c r="Q313" s="54">
        <v>12.6</v>
      </c>
      <c r="S313" s="9">
        <v>41323</v>
      </c>
      <c r="T313" s="9">
        <v>41327</v>
      </c>
      <c r="U313" s="8">
        <v>4</v>
      </c>
      <c r="V313" s="8">
        <f t="shared" si="46"/>
        <v>0.7078095977892761</v>
      </c>
      <c r="W313" s="8">
        <f t="shared" si="47"/>
        <v>1.8237814939172283</v>
      </c>
      <c r="X313" s="8"/>
      <c r="Y313" s="8"/>
      <c r="Z313" s="8"/>
      <c r="AA313" s="16">
        <f t="shared" si="48"/>
        <v>7.9829357170499364E-5</v>
      </c>
    </row>
    <row r="314" spans="1:29" x14ac:dyDescent="0.2">
      <c r="A314" s="7" t="s">
        <v>4</v>
      </c>
      <c r="B314" s="7" t="s">
        <v>5</v>
      </c>
      <c r="C314" s="7" t="s">
        <v>7</v>
      </c>
      <c r="D314" s="7">
        <v>7</v>
      </c>
      <c r="E314" s="7">
        <v>24</v>
      </c>
      <c r="F314" s="7">
        <v>6</v>
      </c>
      <c r="G314" s="7" t="s">
        <v>15</v>
      </c>
      <c r="H314" s="7" t="s">
        <v>16</v>
      </c>
      <c r="I314" s="7">
        <v>316</v>
      </c>
      <c r="J314" s="7">
        <v>1.0346</v>
      </c>
      <c r="K314" s="7">
        <v>316</v>
      </c>
      <c r="L314" s="41">
        <v>1.53</v>
      </c>
      <c r="M314" s="7">
        <f t="shared" si="45"/>
        <v>0.49540000000000006</v>
      </c>
      <c r="N314" s="17">
        <v>6.7</v>
      </c>
      <c r="O314" s="17"/>
      <c r="P314" s="47">
        <v>27.43</v>
      </c>
      <c r="Q314" s="54">
        <v>14.8</v>
      </c>
      <c r="S314" s="9">
        <v>41323</v>
      </c>
      <c r="T314" s="9">
        <v>41327</v>
      </c>
      <c r="U314" s="8">
        <v>4</v>
      </c>
      <c r="V314" s="8">
        <f t="shared" si="46"/>
        <v>6.7747490074116428</v>
      </c>
      <c r="W314" s="8">
        <f t="shared" si="47"/>
        <v>13.675310874872107</v>
      </c>
      <c r="X314" s="8"/>
      <c r="Y314" s="8"/>
      <c r="Z314" s="8"/>
      <c r="AA314" s="16">
        <f t="shared" si="48"/>
        <v>5.9858666177326912E-4</v>
      </c>
    </row>
    <row r="315" spans="1:29" x14ac:dyDescent="0.2">
      <c r="A315" s="7" t="s">
        <v>4</v>
      </c>
      <c r="B315" s="7" t="s">
        <v>5</v>
      </c>
      <c r="C315" s="7" t="s">
        <v>9</v>
      </c>
      <c r="D315" s="7">
        <v>7</v>
      </c>
      <c r="E315" s="7">
        <v>25</v>
      </c>
      <c r="F315" s="7">
        <v>1</v>
      </c>
      <c r="G315" s="7" t="s">
        <v>23</v>
      </c>
      <c r="H315" s="7" t="s">
        <v>24</v>
      </c>
      <c r="I315" s="7">
        <v>383</v>
      </c>
      <c r="J315" s="7">
        <v>1.0467</v>
      </c>
      <c r="K315" s="7">
        <v>383</v>
      </c>
      <c r="L315" s="41">
        <v>1.0708</v>
      </c>
      <c r="M315" s="7">
        <f t="shared" si="45"/>
        <v>2.410000000000001E-2</v>
      </c>
      <c r="N315" s="8">
        <v>0</v>
      </c>
      <c r="P315" s="7">
        <v>16.28</v>
      </c>
      <c r="Q315" s="52">
        <v>12.7</v>
      </c>
      <c r="S315" s="9">
        <v>41323</v>
      </c>
      <c r="T315" s="9">
        <v>41356</v>
      </c>
      <c r="U315" s="8">
        <v>33</v>
      </c>
      <c r="V315" s="8">
        <f t="shared" si="46"/>
        <v>0</v>
      </c>
      <c r="W315" s="8">
        <f t="shared" si="47"/>
        <v>0</v>
      </c>
      <c r="X315" s="8">
        <f>AVERAGE(W315:W320)</f>
        <v>27.082011250258812</v>
      </c>
      <c r="Y315" s="8">
        <f>_xlfn.STDEV.S(W315:W320)</f>
        <v>48.855224707634797</v>
      </c>
      <c r="Z315" s="8"/>
    </row>
    <row r="316" spans="1:29" x14ac:dyDescent="0.2">
      <c r="A316" s="7" t="s">
        <v>4</v>
      </c>
      <c r="B316" s="7" t="s">
        <v>5</v>
      </c>
      <c r="C316" s="7" t="s">
        <v>9</v>
      </c>
      <c r="D316" s="7">
        <v>7</v>
      </c>
      <c r="E316" s="7">
        <v>26</v>
      </c>
      <c r="F316" s="7">
        <v>2</v>
      </c>
      <c r="G316" s="7" t="s">
        <v>23</v>
      </c>
      <c r="H316" s="7" t="s">
        <v>24</v>
      </c>
      <c r="I316" s="7">
        <v>392</v>
      </c>
      <c r="J316" s="7">
        <v>1.0505</v>
      </c>
      <c r="K316" s="7">
        <v>392</v>
      </c>
      <c r="L316" s="41">
        <v>1.1005</v>
      </c>
      <c r="M316" s="7">
        <f t="shared" si="45"/>
        <v>5.0000000000000044E-2</v>
      </c>
      <c r="N316" s="8">
        <v>0</v>
      </c>
      <c r="P316" s="7">
        <v>29.45</v>
      </c>
      <c r="Q316" s="52">
        <v>15.5</v>
      </c>
      <c r="S316" s="9">
        <v>41323</v>
      </c>
      <c r="T316" s="9">
        <v>41356</v>
      </c>
      <c r="U316" s="8">
        <v>33</v>
      </c>
      <c r="V316" s="8">
        <f t="shared" si="46"/>
        <v>0</v>
      </c>
      <c r="W316" s="8">
        <f t="shared" si="47"/>
        <v>0</v>
      </c>
      <c r="X316" s="8"/>
      <c r="Y316" s="8"/>
      <c r="Z316" s="8"/>
    </row>
    <row r="317" spans="1:29" x14ac:dyDescent="0.2">
      <c r="A317" s="7" t="s">
        <v>4</v>
      </c>
      <c r="B317" s="7" t="s">
        <v>5</v>
      </c>
      <c r="C317" s="7" t="s">
        <v>9</v>
      </c>
      <c r="D317" s="7">
        <v>7</v>
      </c>
      <c r="E317" s="7">
        <v>27</v>
      </c>
      <c r="F317" s="7">
        <v>3</v>
      </c>
      <c r="G317" s="7" t="s">
        <v>23</v>
      </c>
      <c r="H317" s="7" t="s">
        <v>24</v>
      </c>
      <c r="I317" s="7">
        <v>401</v>
      </c>
      <c r="J317" s="7">
        <v>1.0623</v>
      </c>
      <c r="K317" s="7">
        <v>401</v>
      </c>
      <c r="L317" s="41">
        <v>1.0992999999999999</v>
      </c>
      <c r="M317" s="7">
        <f t="shared" si="45"/>
        <v>3.6999999999999922E-2</v>
      </c>
      <c r="N317" s="8">
        <v>0</v>
      </c>
      <c r="P317" s="7">
        <v>15.08</v>
      </c>
      <c r="Q317" s="52">
        <v>12.7</v>
      </c>
      <c r="S317" s="9">
        <v>41323</v>
      </c>
      <c r="T317" s="9">
        <v>41356</v>
      </c>
      <c r="U317" s="8">
        <v>33</v>
      </c>
      <c r="V317" s="8">
        <f t="shared" si="46"/>
        <v>0</v>
      </c>
      <c r="W317" s="8">
        <f t="shared" si="47"/>
        <v>0</v>
      </c>
      <c r="X317" s="8"/>
      <c r="Y317" s="8"/>
      <c r="Z317" s="8"/>
    </row>
    <row r="318" spans="1:29" x14ac:dyDescent="0.2">
      <c r="A318" s="7" t="s">
        <v>4</v>
      </c>
      <c r="B318" s="7" t="s">
        <v>5</v>
      </c>
      <c r="C318" s="7" t="s">
        <v>9</v>
      </c>
      <c r="D318" s="7">
        <v>7</v>
      </c>
      <c r="E318" s="7">
        <v>28</v>
      </c>
      <c r="F318" s="7">
        <v>4</v>
      </c>
      <c r="G318" s="7" t="s">
        <v>23</v>
      </c>
      <c r="H318" s="7" t="s">
        <v>24</v>
      </c>
      <c r="I318" s="7">
        <v>410</v>
      </c>
      <c r="J318" s="7">
        <v>1.0664</v>
      </c>
      <c r="K318" s="7">
        <v>410</v>
      </c>
      <c r="L318" s="41">
        <v>1.119</v>
      </c>
      <c r="M318" s="7">
        <f t="shared" si="45"/>
        <v>5.259999999999998E-2</v>
      </c>
      <c r="N318" s="8">
        <v>2</v>
      </c>
      <c r="P318" s="7">
        <v>26.2</v>
      </c>
      <c r="Q318" s="52">
        <v>14.9</v>
      </c>
      <c r="S318" s="9">
        <v>41323</v>
      </c>
      <c r="T318" s="9">
        <v>41356</v>
      </c>
      <c r="U318" s="8">
        <v>33</v>
      </c>
      <c r="V318" s="8">
        <f t="shared" si="46"/>
        <v>2.1917037758740547</v>
      </c>
      <c r="W318" s="8">
        <f t="shared" si="47"/>
        <v>41.667372164905998</v>
      </c>
      <c r="X318" s="8"/>
      <c r="Y318" s="8"/>
      <c r="Z318" s="8"/>
    </row>
    <row r="319" spans="1:29" x14ac:dyDescent="0.2">
      <c r="A319" s="7" t="s">
        <v>4</v>
      </c>
      <c r="B319" s="7" t="s">
        <v>5</v>
      </c>
      <c r="C319" s="7" t="s">
        <v>9</v>
      </c>
      <c r="D319" s="7">
        <v>7</v>
      </c>
      <c r="E319" s="7">
        <v>29</v>
      </c>
      <c r="F319" s="7">
        <v>5</v>
      </c>
      <c r="G319" s="7" t="s">
        <v>23</v>
      </c>
      <c r="H319" s="7" t="s">
        <v>24</v>
      </c>
      <c r="I319" s="7">
        <v>419</v>
      </c>
      <c r="J319" s="7">
        <v>1.0484</v>
      </c>
      <c r="K319" s="7">
        <v>419</v>
      </c>
      <c r="L319" s="41">
        <v>1.0873999999999999</v>
      </c>
      <c r="M319" s="7">
        <f t="shared" si="45"/>
        <v>3.8999999999999924E-2</v>
      </c>
      <c r="N319" s="8">
        <v>4.3</v>
      </c>
      <c r="S319" s="9">
        <v>41323</v>
      </c>
      <c r="T319" s="9">
        <v>41356</v>
      </c>
      <c r="U319" s="8">
        <v>33</v>
      </c>
      <c r="V319" s="8">
        <f t="shared" si="46"/>
        <v>4.7121631181292178</v>
      </c>
      <c r="W319" s="8">
        <f t="shared" si="47"/>
        <v>120.82469533664685</v>
      </c>
      <c r="X319" s="8"/>
      <c r="Y319" s="8"/>
      <c r="Z319" s="8"/>
    </row>
    <row r="320" spans="1:29" x14ac:dyDescent="0.2">
      <c r="A320" s="7" t="s">
        <v>4</v>
      </c>
      <c r="B320" s="7" t="s">
        <v>5</v>
      </c>
      <c r="C320" s="7" t="s">
        <v>9</v>
      </c>
      <c r="D320" s="7">
        <v>7</v>
      </c>
      <c r="E320" s="7">
        <v>30</v>
      </c>
      <c r="F320" s="7">
        <v>6</v>
      </c>
      <c r="G320" s="7" t="s">
        <v>23</v>
      </c>
      <c r="H320" s="7" t="s">
        <v>24</v>
      </c>
      <c r="I320" s="7">
        <v>428</v>
      </c>
      <c r="J320" s="7">
        <v>1.046</v>
      </c>
      <c r="K320" s="7">
        <v>428</v>
      </c>
      <c r="L320" s="41">
        <v>1.0863</v>
      </c>
      <c r="M320" s="7">
        <f t="shared" si="45"/>
        <v>4.0300000000000002E-2</v>
      </c>
      <c r="N320" s="8">
        <v>0</v>
      </c>
      <c r="S320" s="9">
        <v>41323</v>
      </c>
      <c r="T320" s="9">
        <v>41356</v>
      </c>
      <c r="U320" s="8">
        <v>33</v>
      </c>
      <c r="V320" s="8">
        <f t="shared" si="46"/>
        <v>0</v>
      </c>
      <c r="W320" s="8">
        <f t="shared" si="47"/>
        <v>0</v>
      </c>
      <c r="X320" s="8"/>
      <c r="Y320" s="8"/>
      <c r="Z320" s="8"/>
    </row>
    <row r="321" spans="1:26" x14ac:dyDescent="0.2">
      <c r="A321" s="7" t="s">
        <v>4</v>
      </c>
      <c r="B321" s="7" t="s">
        <v>5</v>
      </c>
      <c r="C321" s="7" t="s">
        <v>8</v>
      </c>
      <c r="D321" s="7">
        <v>7</v>
      </c>
      <c r="E321" s="7">
        <v>31</v>
      </c>
      <c r="F321" s="7">
        <v>1</v>
      </c>
      <c r="G321" s="7" t="s">
        <v>23</v>
      </c>
      <c r="H321" s="7" t="s">
        <v>24</v>
      </c>
      <c r="I321" s="7">
        <v>329</v>
      </c>
      <c r="J321" s="7">
        <v>1.0146999999999999</v>
      </c>
      <c r="K321" s="7">
        <v>329</v>
      </c>
      <c r="L321" s="41">
        <v>1.0544</v>
      </c>
      <c r="M321" s="7">
        <f t="shared" si="45"/>
        <v>3.9700000000000069E-2</v>
      </c>
      <c r="N321" s="8">
        <v>0</v>
      </c>
      <c r="P321" s="7">
        <v>28.05</v>
      </c>
      <c r="Q321" s="52">
        <v>15.1</v>
      </c>
      <c r="S321" s="9">
        <v>41323</v>
      </c>
      <c r="T321" s="9">
        <v>41356</v>
      </c>
      <c r="U321" s="8">
        <v>33</v>
      </c>
      <c r="V321" s="8">
        <f t="shared" si="46"/>
        <v>0</v>
      </c>
      <c r="W321" s="8">
        <f t="shared" si="47"/>
        <v>0</v>
      </c>
      <c r="X321" s="8">
        <f>AVERAGE(W321:W326)</f>
        <v>16.404094309226991</v>
      </c>
      <c r="Y321" s="8">
        <f>_xlfn.STDEV.S(W321:W326)</f>
        <v>30.325625274441659</v>
      </c>
      <c r="Z321" s="8"/>
    </row>
    <row r="322" spans="1:26" x14ac:dyDescent="0.2">
      <c r="A322" s="7" t="s">
        <v>4</v>
      </c>
      <c r="B322" s="7" t="s">
        <v>5</v>
      </c>
      <c r="C322" s="7" t="s">
        <v>8</v>
      </c>
      <c r="D322" s="7">
        <v>7</v>
      </c>
      <c r="E322" s="7">
        <v>32</v>
      </c>
      <c r="F322" s="7">
        <v>2</v>
      </c>
      <c r="G322" s="7" t="s">
        <v>23</v>
      </c>
      <c r="H322" s="7" t="s">
        <v>24</v>
      </c>
      <c r="I322" s="7">
        <v>338</v>
      </c>
      <c r="J322" s="7">
        <v>1.0173000000000001</v>
      </c>
      <c r="K322" s="7">
        <v>338</v>
      </c>
      <c r="L322" s="41">
        <v>1.0654999999999999</v>
      </c>
      <c r="M322" s="7">
        <f t="shared" si="45"/>
        <v>4.8199999999999799E-2</v>
      </c>
      <c r="N322" s="8">
        <v>0</v>
      </c>
      <c r="P322" s="7">
        <v>25.76</v>
      </c>
      <c r="Q322" s="52">
        <v>14.8</v>
      </c>
      <c r="S322" s="9">
        <v>41323</v>
      </c>
      <c r="T322" s="9">
        <v>41356</v>
      </c>
      <c r="U322" s="8">
        <v>33</v>
      </c>
      <c r="V322" s="8">
        <f t="shared" si="46"/>
        <v>0</v>
      </c>
      <c r="W322" s="8">
        <f t="shared" si="47"/>
        <v>0</v>
      </c>
      <c r="X322" s="8"/>
      <c r="Y322" s="8"/>
      <c r="Z322" s="8"/>
    </row>
    <row r="323" spans="1:26" x14ac:dyDescent="0.2">
      <c r="A323" s="7" t="s">
        <v>4</v>
      </c>
      <c r="B323" s="7" t="s">
        <v>5</v>
      </c>
      <c r="C323" s="7" t="s">
        <v>8</v>
      </c>
      <c r="D323" s="7">
        <v>7</v>
      </c>
      <c r="E323" s="7">
        <v>33</v>
      </c>
      <c r="F323" s="7">
        <v>3</v>
      </c>
      <c r="G323" s="7" t="s">
        <v>23</v>
      </c>
      <c r="H323" s="7" t="s">
        <v>24</v>
      </c>
      <c r="I323" s="7">
        <v>347</v>
      </c>
      <c r="J323" s="7">
        <v>1.0117</v>
      </c>
      <c r="K323" s="7">
        <v>347</v>
      </c>
      <c r="L323" s="41">
        <v>1.0306</v>
      </c>
      <c r="M323" s="7">
        <f t="shared" si="45"/>
        <v>1.8899999999999917E-2</v>
      </c>
      <c r="N323" s="8">
        <v>1.3</v>
      </c>
      <c r="P323" s="7">
        <v>15.58</v>
      </c>
      <c r="Q323" s="52">
        <v>12.5</v>
      </c>
      <c r="S323" s="9">
        <v>41323</v>
      </c>
      <c r="T323" s="9">
        <v>41356</v>
      </c>
      <c r="U323" s="8">
        <v>33</v>
      </c>
      <c r="V323" s="8">
        <f t="shared" si="46"/>
        <v>1.4246074543181357</v>
      </c>
      <c r="W323" s="8">
        <f t="shared" si="47"/>
        <v>75.376055784028679</v>
      </c>
      <c r="X323" s="8"/>
      <c r="Y323" s="8"/>
      <c r="Z323" s="8"/>
    </row>
    <row r="324" spans="1:26" x14ac:dyDescent="0.2">
      <c r="A324" s="7" t="s">
        <v>4</v>
      </c>
      <c r="B324" s="7" t="s">
        <v>5</v>
      </c>
      <c r="C324" s="7" t="s">
        <v>8</v>
      </c>
      <c r="D324" s="7">
        <v>7</v>
      </c>
      <c r="E324" s="7">
        <v>34</v>
      </c>
      <c r="F324" s="7">
        <v>4</v>
      </c>
      <c r="G324" s="7" t="s">
        <v>23</v>
      </c>
      <c r="H324" s="7" t="s">
        <v>24</v>
      </c>
      <c r="I324" s="7">
        <v>356</v>
      </c>
      <c r="J324" s="7">
        <v>1.0068999999999999</v>
      </c>
      <c r="K324" s="7">
        <v>356</v>
      </c>
      <c r="L324" s="41">
        <v>1.0468999999999999</v>
      </c>
      <c r="M324" s="7">
        <f t="shared" si="45"/>
        <v>4.0000000000000036E-2</v>
      </c>
      <c r="N324" s="8">
        <v>0</v>
      </c>
      <c r="P324" s="7">
        <v>25.69</v>
      </c>
      <c r="Q324" s="52">
        <v>14.7</v>
      </c>
      <c r="S324" s="9">
        <v>41323</v>
      </c>
      <c r="T324" s="9">
        <v>41356</v>
      </c>
      <c r="U324" s="8">
        <v>33</v>
      </c>
      <c r="V324" s="8">
        <f t="shared" si="46"/>
        <v>0</v>
      </c>
      <c r="W324" s="8">
        <f t="shared" si="47"/>
        <v>0</v>
      </c>
      <c r="X324" s="8"/>
      <c r="Y324" s="8"/>
      <c r="Z324" s="8"/>
    </row>
    <row r="325" spans="1:26" x14ac:dyDescent="0.2">
      <c r="A325" s="7" t="s">
        <v>4</v>
      </c>
      <c r="B325" s="7" t="s">
        <v>5</v>
      </c>
      <c r="C325" s="7" t="s">
        <v>8</v>
      </c>
      <c r="D325" s="7">
        <v>7</v>
      </c>
      <c r="E325" s="7">
        <v>35</v>
      </c>
      <c r="F325" s="7">
        <v>5</v>
      </c>
      <c r="G325" s="7" t="s">
        <v>23</v>
      </c>
      <c r="H325" s="7" t="s">
        <v>24</v>
      </c>
      <c r="I325" s="7">
        <v>365</v>
      </c>
      <c r="J325" s="7">
        <v>1.0356000000000001</v>
      </c>
      <c r="K325" s="7">
        <v>365</v>
      </c>
      <c r="L325" s="41">
        <v>1.0879000000000001</v>
      </c>
      <c r="M325" s="7">
        <f t="shared" si="45"/>
        <v>5.2300000000000013E-2</v>
      </c>
      <c r="N325" s="8">
        <v>1.1000000000000001</v>
      </c>
      <c r="P325" s="7">
        <v>26.24</v>
      </c>
      <c r="Q325" s="52">
        <v>14.9</v>
      </c>
      <c r="S325" s="9">
        <v>41323</v>
      </c>
      <c r="T325" s="9">
        <v>41356</v>
      </c>
      <c r="U325" s="8">
        <v>33</v>
      </c>
      <c r="V325" s="8">
        <f t="shared" si="46"/>
        <v>1.2054370767307303</v>
      </c>
      <c r="W325" s="8">
        <f t="shared" si="47"/>
        <v>23.048510071333268</v>
      </c>
      <c r="X325" s="8"/>
      <c r="Y325" s="8"/>
      <c r="Z325" s="8"/>
    </row>
    <row r="326" spans="1:26" x14ac:dyDescent="0.2">
      <c r="A326" s="7" t="s">
        <v>4</v>
      </c>
      <c r="B326" s="7" t="s">
        <v>5</v>
      </c>
      <c r="C326" s="7" t="s">
        <v>8</v>
      </c>
      <c r="D326" s="7">
        <v>7</v>
      </c>
      <c r="E326" s="7">
        <v>36</v>
      </c>
      <c r="F326" s="7">
        <v>6</v>
      </c>
      <c r="G326" s="7" t="s">
        <v>23</v>
      </c>
      <c r="H326" s="7" t="s">
        <v>24</v>
      </c>
      <c r="I326" s="7">
        <v>374</v>
      </c>
      <c r="J326" s="7">
        <v>1.0451999999999999</v>
      </c>
      <c r="K326" s="7">
        <v>374</v>
      </c>
      <c r="L326" s="41">
        <v>1.0763</v>
      </c>
      <c r="M326" s="7">
        <f t="shared" si="45"/>
        <v>3.1100000000000128E-2</v>
      </c>
      <c r="N326" s="8">
        <v>0</v>
      </c>
      <c r="P326" s="7">
        <v>21.71</v>
      </c>
      <c r="Q326" s="52">
        <v>14.1</v>
      </c>
      <c r="S326" s="9">
        <v>41323</v>
      </c>
      <c r="T326" s="9">
        <v>41356</v>
      </c>
      <c r="U326" s="8">
        <v>33</v>
      </c>
      <c r="V326" s="8">
        <f t="shared" si="46"/>
        <v>0</v>
      </c>
      <c r="W326" s="8">
        <f t="shared" si="47"/>
        <v>0</v>
      </c>
      <c r="X326" s="8"/>
      <c r="Y326" s="8"/>
      <c r="Z326" s="8"/>
    </row>
    <row r="327" spans="1:26" x14ac:dyDescent="0.2">
      <c r="A327" s="7" t="s">
        <v>4</v>
      </c>
      <c r="B327" s="7" t="s">
        <v>5</v>
      </c>
      <c r="C327" s="7" t="s">
        <v>6</v>
      </c>
      <c r="D327" s="7">
        <v>7</v>
      </c>
      <c r="E327" s="7">
        <v>37</v>
      </c>
      <c r="F327" s="7">
        <v>1</v>
      </c>
      <c r="G327" s="7" t="s">
        <v>23</v>
      </c>
      <c r="H327" s="7" t="s">
        <v>24</v>
      </c>
      <c r="I327" s="7">
        <v>221</v>
      </c>
      <c r="J327" s="7">
        <v>1.0081</v>
      </c>
      <c r="K327" s="7">
        <v>221</v>
      </c>
      <c r="P327" s="7">
        <v>25.29</v>
      </c>
      <c r="Q327" s="52">
        <v>14.1</v>
      </c>
      <c r="U327" s="8"/>
      <c r="V327" s="8"/>
      <c r="W327" s="8"/>
      <c r="X327" s="8"/>
      <c r="Y327" s="8"/>
      <c r="Z327" s="8"/>
    </row>
    <row r="328" spans="1:26" x14ac:dyDescent="0.2">
      <c r="A328" s="7" t="s">
        <v>4</v>
      </c>
      <c r="B328" s="7" t="s">
        <v>5</v>
      </c>
      <c r="C328" s="7" t="s">
        <v>6</v>
      </c>
      <c r="D328" s="7">
        <v>7</v>
      </c>
      <c r="E328" s="7">
        <v>38</v>
      </c>
      <c r="F328" s="7">
        <v>2</v>
      </c>
      <c r="G328" s="7" t="s">
        <v>23</v>
      </c>
      <c r="H328" s="7" t="s">
        <v>24</v>
      </c>
      <c r="I328" s="7">
        <v>230</v>
      </c>
      <c r="J328" s="7">
        <v>1.0068999999999999</v>
      </c>
      <c r="K328" s="7">
        <v>230</v>
      </c>
      <c r="P328" s="7">
        <v>27.15</v>
      </c>
      <c r="Q328" s="52">
        <v>14.2</v>
      </c>
      <c r="U328" s="8"/>
      <c r="V328" s="8"/>
      <c r="W328" s="8"/>
      <c r="X328" s="8"/>
      <c r="Y328" s="8"/>
      <c r="Z328" s="8"/>
    </row>
    <row r="329" spans="1:26" x14ac:dyDescent="0.2">
      <c r="A329" s="7" t="s">
        <v>4</v>
      </c>
      <c r="B329" s="7" t="s">
        <v>5</v>
      </c>
      <c r="C329" s="7" t="s">
        <v>6</v>
      </c>
      <c r="D329" s="7">
        <v>7</v>
      </c>
      <c r="E329" s="7">
        <v>39</v>
      </c>
      <c r="F329" s="7">
        <v>3</v>
      </c>
      <c r="G329" s="7" t="s">
        <v>23</v>
      </c>
      <c r="H329" s="7" t="s">
        <v>24</v>
      </c>
      <c r="I329" s="7">
        <v>239</v>
      </c>
      <c r="J329" s="7">
        <v>1.01</v>
      </c>
      <c r="K329" s="7">
        <v>239</v>
      </c>
      <c r="P329" s="7">
        <v>26.02</v>
      </c>
      <c r="Q329" s="52">
        <v>14.1</v>
      </c>
      <c r="U329" s="8"/>
      <c r="V329" s="8"/>
      <c r="W329" s="8"/>
      <c r="X329" s="8"/>
      <c r="Y329" s="8"/>
      <c r="Z329" s="8"/>
    </row>
    <row r="330" spans="1:26" x14ac:dyDescent="0.2">
      <c r="A330" s="7" t="s">
        <v>4</v>
      </c>
      <c r="B330" s="7" t="s">
        <v>5</v>
      </c>
      <c r="C330" s="7" t="s">
        <v>6</v>
      </c>
      <c r="D330" s="7">
        <v>7</v>
      </c>
      <c r="E330" s="7">
        <v>40</v>
      </c>
      <c r="F330" s="7">
        <v>4</v>
      </c>
      <c r="G330" s="7" t="s">
        <v>23</v>
      </c>
      <c r="H330" s="7" t="s">
        <v>24</v>
      </c>
      <c r="I330" s="7">
        <v>248</v>
      </c>
      <c r="J330" s="7">
        <v>1.0198</v>
      </c>
      <c r="K330" s="7">
        <v>248</v>
      </c>
      <c r="P330" s="7">
        <v>17.09</v>
      </c>
      <c r="Q330" s="52">
        <v>12.4</v>
      </c>
      <c r="U330" s="8"/>
      <c r="V330" s="8"/>
      <c r="W330" s="8"/>
      <c r="X330" s="8"/>
      <c r="Y330" s="8"/>
      <c r="Z330" s="8"/>
    </row>
    <row r="331" spans="1:26" x14ac:dyDescent="0.2">
      <c r="A331" s="7" t="s">
        <v>4</v>
      </c>
      <c r="B331" s="7" t="s">
        <v>5</v>
      </c>
      <c r="C331" s="7" t="s">
        <v>6</v>
      </c>
      <c r="D331" s="7">
        <v>7</v>
      </c>
      <c r="E331" s="7">
        <v>41</v>
      </c>
      <c r="F331" s="7">
        <v>5</v>
      </c>
      <c r="G331" s="7" t="s">
        <v>23</v>
      </c>
      <c r="H331" s="7" t="s">
        <v>24</v>
      </c>
      <c r="I331" s="7">
        <v>257</v>
      </c>
      <c r="J331" s="7">
        <v>1.0173000000000001</v>
      </c>
      <c r="K331" s="7">
        <v>257</v>
      </c>
      <c r="P331" s="7">
        <v>23.34</v>
      </c>
      <c r="Q331" s="52">
        <v>13.5</v>
      </c>
      <c r="U331" s="8"/>
      <c r="V331" s="8"/>
      <c r="W331" s="8"/>
      <c r="X331" s="8"/>
      <c r="Y331" s="8"/>
      <c r="Z331" s="8"/>
    </row>
    <row r="332" spans="1:26" x14ac:dyDescent="0.2">
      <c r="A332" s="7" t="s">
        <v>4</v>
      </c>
      <c r="B332" s="7" t="s">
        <v>5</v>
      </c>
      <c r="C332" s="7" t="s">
        <v>6</v>
      </c>
      <c r="D332" s="7">
        <v>7</v>
      </c>
      <c r="E332" s="7">
        <v>42</v>
      </c>
      <c r="F332" s="7">
        <v>6</v>
      </c>
      <c r="G332" s="7" t="s">
        <v>23</v>
      </c>
      <c r="H332" s="7" t="s">
        <v>24</v>
      </c>
      <c r="I332" s="7">
        <v>266</v>
      </c>
      <c r="J332" s="7">
        <v>1.0383</v>
      </c>
      <c r="K332" s="7">
        <v>266</v>
      </c>
      <c r="P332" s="7">
        <v>15.53</v>
      </c>
      <c r="Q332" s="52">
        <v>11.9</v>
      </c>
      <c r="U332" s="8"/>
      <c r="V332" s="8"/>
      <c r="W332" s="8"/>
      <c r="X332" s="8"/>
      <c r="Y332" s="8"/>
      <c r="Z332" s="8"/>
    </row>
    <row r="333" spans="1:26" x14ac:dyDescent="0.2">
      <c r="A333" s="7" t="s">
        <v>4</v>
      </c>
      <c r="B333" s="7" t="s">
        <v>5</v>
      </c>
      <c r="C333" s="7" t="s">
        <v>7</v>
      </c>
      <c r="D333" s="7">
        <v>7</v>
      </c>
      <c r="E333" s="7">
        <v>43</v>
      </c>
      <c r="F333" s="7">
        <v>1</v>
      </c>
      <c r="G333" s="7" t="s">
        <v>23</v>
      </c>
      <c r="H333" s="7" t="s">
        <v>24</v>
      </c>
      <c r="I333" s="7">
        <v>275</v>
      </c>
      <c r="J333" s="7">
        <v>1.0141</v>
      </c>
      <c r="K333" s="7">
        <v>275</v>
      </c>
      <c r="L333" s="41">
        <v>1.0488999999999999</v>
      </c>
      <c r="M333" s="7">
        <f t="shared" ref="M333:M350" si="49">L333-J333</f>
        <v>3.4799999999999942E-2</v>
      </c>
      <c r="N333" s="8">
        <v>0</v>
      </c>
      <c r="P333" s="7">
        <v>25.58</v>
      </c>
      <c r="Q333" s="52">
        <v>14.3</v>
      </c>
      <c r="S333" s="9">
        <v>41323</v>
      </c>
      <c r="T333" s="9">
        <v>41356</v>
      </c>
      <c r="U333" s="8">
        <v>33</v>
      </c>
      <c r="V333" s="8">
        <f t="shared" ref="V333:V350" si="50">N333*EXP((LN(2)/$R$3)*U333)</f>
        <v>0</v>
      </c>
      <c r="W333" s="8">
        <f t="shared" ref="W333:W350" si="51">V333/M333</f>
        <v>0</v>
      </c>
      <c r="X333" s="8">
        <f>AVERAGE(W333:W338)</f>
        <v>10.836767704621719</v>
      </c>
      <c r="Y333" s="8">
        <f>_xlfn.STDEV.S(W333:W338)</f>
        <v>14.694043109035595</v>
      </c>
      <c r="Z333" s="8"/>
    </row>
    <row r="334" spans="1:26" x14ac:dyDescent="0.2">
      <c r="A334" s="7" t="s">
        <v>4</v>
      </c>
      <c r="B334" s="7" t="s">
        <v>5</v>
      </c>
      <c r="C334" s="7" t="s">
        <v>7</v>
      </c>
      <c r="D334" s="7">
        <v>7</v>
      </c>
      <c r="E334" s="7">
        <v>44</v>
      </c>
      <c r="F334" s="7">
        <v>2</v>
      </c>
      <c r="G334" s="7" t="s">
        <v>23</v>
      </c>
      <c r="H334" s="7" t="s">
        <v>24</v>
      </c>
      <c r="I334" s="7">
        <v>284</v>
      </c>
      <c r="J334" s="7">
        <v>1.0376000000000001</v>
      </c>
      <c r="K334" s="7">
        <v>284</v>
      </c>
      <c r="L334" s="41">
        <v>1.0808</v>
      </c>
      <c r="M334" s="7">
        <f t="shared" si="49"/>
        <v>4.3199999999999905E-2</v>
      </c>
      <c r="N334" s="8">
        <v>0</v>
      </c>
      <c r="P334" s="7">
        <v>20.55</v>
      </c>
      <c r="Q334" s="52">
        <v>13.6</v>
      </c>
      <c r="S334" s="9">
        <v>41323</v>
      </c>
      <c r="T334" s="9">
        <v>41356</v>
      </c>
      <c r="U334" s="8">
        <v>33</v>
      </c>
      <c r="V334" s="8">
        <f t="shared" si="50"/>
        <v>0</v>
      </c>
      <c r="W334" s="8">
        <f t="shared" si="51"/>
        <v>0</v>
      </c>
      <c r="X334" s="8"/>
      <c r="Y334" s="8"/>
      <c r="Z334" s="8"/>
    </row>
    <row r="335" spans="1:26" x14ac:dyDescent="0.2">
      <c r="A335" s="7" t="s">
        <v>4</v>
      </c>
      <c r="B335" s="7" t="s">
        <v>5</v>
      </c>
      <c r="C335" s="7" t="s">
        <v>7</v>
      </c>
      <c r="D335" s="7">
        <v>7</v>
      </c>
      <c r="E335" s="7">
        <v>45</v>
      </c>
      <c r="F335" s="7">
        <v>3</v>
      </c>
      <c r="G335" s="7" t="s">
        <v>23</v>
      </c>
      <c r="H335" s="7" t="s">
        <v>24</v>
      </c>
      <c r="I335" s="7">
        <v>293</v>
      </c>
      <c r="J335" s="7">
        <v>1.01</v>
      </c>
      <c r="K335" s="7">
        <v>293</v>
      </c>
      <c r="L335" s="41">
        <v>1.0519000000000001</v>
      </c>
      <c r="M335" s="7">
        <f t="shared" si="49"/>
        <v>4.1900000000000048E-2</v>
      </c>
      <c r="N335" s="8">
        <v>1.3</v>
      </c>
      <c r="P335" s="7">
        <v>23.4</v>
      </c>
      <c r="Q335" s="52">
        <v>14.2</v>
      </c>
      <c r="S335" s="9">
        <v>41323</v>
      </c>
      <c r="T335" s="9">
        <v>41356</v>
      </c>
      <c r="U335" s="8">
        <v>33</v>
      </c>
      <c r="V335" s="8">
        <f t="shared" si="50"/>
        <v>1.4246074543181357</v>
      </c>
      <c r="W335" s="8">
        <f t="shared" si="51"/>
        <v>34.000177907354036</v>
      </c>
      <c r="X335" s="8"/>
      <c r="Y335" s="8"/>
      <c r="Z335" s="8"/>
    </row>
    <row r="336" spans="1:26" x14ac:dyDescent="0.2">
      <c r="A336" s="7" t="s">
        <v>4</v>
      </c>
      <c r="B336" s="7" t="s">
        <v>5</v>
      </c>
      <c r="C336" s="7" t="s">
        <v>7</v>
      </c>
      <c r="D336" s="7">
        <v>7</v>
      </c>
      <c r="E336" s="7">
        <v>46</v>
      </c>
      <c r="F336" s="7">
        <v>4</v>
      </c>
      <c r="G336" s="7" t="s">
        <v>23</v>
      </c>
      <c r="H336" s="7" t="s">
        <v>24</v>
      </c>
      <c r="I336" s="7">
        <v>302</v>
      </c>
      <c r="J336" s="7">
        <v>1.0085999999999999</v>
      </c>
      <c r="K336" s="7">
        <v>302</v>
      </c>
      <c r="L336" s="41">
        <v>1.0449999999999999</v>
      </c>
      <c r="M336" s="7">
        <f t="shared" si="49"/>
        <v>3.6399999999999988E-2</v>
      </c>
      <c r="N336" s="8">
        <v>0.8</v>
      </c>
      <c r="P336" s="7">
        <v>24.23</v>
      </c>
      <c r="Q336" s="52">
        <v>14.3</v>
      </c>
      <c r="S336" s="9">
        <v>41323</v>
      </c>
      <c r="T336" s="9">
        <v>41356</v>
      </c>
      <c r="U336" s="8">
        <v>33</v>
      </c>
      <c r="V336" s="8">
        <f t="shared" si="50"/>
        <v>0.87668151034962194</v>
      </c>
      <c r="W336" s="8">
        <f t="shared" si="51"/>
        <v>24.084656877736876</v>
      </c>
      <c r="X336" s="8"/>
      <c r="Y336" s="8"/>
      <c r="Z336" s="8"/>
    </row>
    <row r="337" spans="1:29" x14ac:dyDescent="0.2">
      <c r="A337" s="7" t="s">
        <v>4</v>
      </c>
      <c r="B337" s="7" t="s">
        <v>5</v>
      </c>
      <c r="C337" s="7" t="s">
        <v>7</v>
      </c>
      <c r="D337" s="7">
        <v>7</v>
      </c>
      <c r="E337" s="7">
        <v>47</v>
      </c>
      <c r="F337" s="7">
        <v>5</v>
      </c>
      <c r="G337" s="7" t="s">
        <v>23</v>
      </c>
      <c r="H337" s="7" t="s">
        <v>24</v>
      </c>
      <c r="I337" s="7">
        <v>311</v>
      </c>
      <c r="J337" s="7">
        <v>1.0354000000000001</v>
      </c>
      <c r="K337" s="7">
        <v>311</v>
      </c>
      <c r="L337" s="41">
        <v>1.0664</v>
      </c>
      <c r="M337" s="7">
        <f t="shared" si="49"/>
        <v>3.0999999999999917E-2</v>
      </c>
      <c r="N337" s="8">
        <v>0</v>
      </c>
      <c r="P337" s="7">
        <v>15.96</v>
      </c>
      <c r="Q337" s="52">
        <v>12.6</v>
      </c>
      <c r="S337" s="9">
        <v>41323</v>
      </c>
      <c r="T337" s="9">
        <v>41356</v>
      </c>
      <c r="U337" s="8">
        <v>33</v>
      </c>
      <c r="V337" s="8">
        <f t="shared" si="50"/>
        <v>0</v>
      </c>
      <c r="W337" s="8">
        <f t="shared" si="51"/>
        <v>0</v>
      </c>
      <c r="X337" s="8"/>
      <c r="Y337" s="8"/>
      <c r="Z337" s="8"/>
    </row>
    <row r="338" spans="1:29" x14ac:dyDescent="0.2">
      <c r="A338" s="7" t="s">
        <v>4</v>
      </c>
      <c r="B338" s="7" t="s">
        <v>5</v>
      </c>
      <c r="C338" s="7" t="s">
        <v>7</v>
      </c>
      <c r="D338" s="7">
        <v>7</v>
      </c>
      <c r="E338" s="7">
        <v>48</v>
      </c>
      <c r="F338" s="7">
        <v>6</v>
      </c>
      <c r="G338" s="7" t="s">
        <v>23</v>
      </c>
      <c r="H338" s="7" t="s">
        <v>24</v>
      </c>
      <c r="I338" s="7">
        <v>320</v>
      </c>
      <c r="J338" s="7">
        <v>1.0129999999999999</v>
      </c>
      <c r="K338" s="7">
        <v>320</v>
      </c>
      <c r="L338" s="41">
        <v>1.0604</v>
      </c>
      <c r="M338" s="7">
        <f t="shared" si="49"/>
        <v>4.7400000000000109E-2</v>
      </c>
      <c r="N338" s="8">
        <v>0.3</v>
      </c>
      <c r="P338" s="7">
        <v>27.43</v>
      </c>
      <c r="Q338" s="52">
        <v>14.8</v>
      </c>
      <c r="S338" s="9">
        <v>41323</v>
      </c>
      <c r="T338" s="9">
        <v>41356</v>
      </c>
      <c r="U338" s="8">
        <v>33</v>
      </c>
      <c r="V338" s="8">
        <f t="shared" si="50"/>
        <v>0.3287555663811082</v>
      </c>
      <c r="W338" s="8">
        <f t="shared" si="51"/>
        <v>6.9357714426393979</v>
      </c>
      <c r="X338" s="8"/>
      <c r="Y338" s="8"/>
      <c r="Z338" s="8"/>
    </row>
    <row r="339" spans="1:29" x14ac:dyDescent="0.2">
      <c r="A339" s="7" t="s">
        <v>4</v>
      </c>
      <c r="B339" s="7" t="s">
        <v>5</v>
      </c>
      <c r="C339" s="7" t="s">
        <v>9</v>
      </c>
      <c r="D339" s="7">
        <v>7</v>
      </c>
      <c r="E339" s="7">
        <v>49</v>
      </c>
      <c r="F339" s="7">
        <v>1</v>
      </c>
      <c r="G339" s="7" t="s">
        <v>25</v>
      </c>
      <c r="H339" s="7" t="s">
        <v>26</v>
      </c>
      <c r="I339" s="7">
        <v>384</v>
      </c>
      <c r="J339" s="7">
        <v>1.056</v>
      </c>
      <c r="K339" s="7">
        <v>384</v>
      </c>
      <c r="L339" s="41">
        <v>2.2090999999999998</v>
      </c>
      <c r="M339" s="7">
        <f t="shared" si="49"/>
        <v>1.1530999999999998</v>
      </c>
      <c r="N339" s="8">
        <v>400.2</v>
      </c>
      <c r="O339" s="46"/>
      <c r="P339" s="44">
        <v>16.28</v>
      </c>
      <c r="Q339" s="52">
        <v>12.7</v>
      </c>
      <c r="S339" s="9">
        <v>41323</v>
      </c>
      <c r="T339" s="9">
        <v>41341</v>
      </c>
      <c r="U339" s="7">
        <v>18</v>
      </c>
      <c r="V339" s="8">
        <f t="shared" si="50"/>
        <v>420.68779953215943</v>
      </c>
      <c r="W339" s="8">
        <f t="shared" si="51"/>
        <v>364.83201763260735</v>
      </c>
      <c r="X339" s="8">
        <f>AVERAGE(W339:W344)</f>
        <v>607.25273709252565</v>
      </c>
      <c r="Y339" s="8">
        <f>_xlfn.STDEV.S(W339:W344)</f>
        <v>248.69147338751668</v>
      </c>
      <c r="Z339" s="8"/>
      <c r="AA339" s="16">
        <f t="shared" ref="AA339:AA344" si="52">W339/25727</f>
        <v>1.4180900129537348E-2</v>
      </c>
      <c r="AB339" s="16">
        <f>AVERAGE(AA339:AA344)</f>
        <v>2.3603713495258898E-2</v>
      </c>
      <c r="AC339" s="16">
        <f>_xlfn.STDEV.S(AA339:AA344)</f>
        <v>9.6665555015165595E-3</v>
      </c>
    </row>
    <row r="340" spans="1:29" x14ac:dyDescent="0.2">
      <c r="A340" s="7" t="s">
        <v>4</v>
      </c>
      <c r="B340" s="7" t="s">
        <v>5</v>
      </c>
      <c r="C340" s="7" t="s">
        <v>9</v>
      </c>
      <c r="D340" s="7">
        <v>7</v>
      </c>
      <c r="E340" s="7">
        <v>50</v>
      </c>
      <c r="F340" s="7">
        <v>2</v>
      </c>
      <c r="G340" s="7" t="s">
        <v>25</v>
      </c>
      <c r="H340" s="7" t="s">
        <v>26</v>
      </c>
      <c r="I340" s="7">
        <v>393</v>
      </c>
      <c r="J340" s="7">
        <v>1.0469999999999999</v>
      </c>
      <c r="K340" s="7">
        <v>393</v>
      </c>
      <c r="L340" s="41">
        <v>2.2881</v>
      </c>
      <c r="M340" s="7">
        <f t="shared" si="49"/>
        <v>1.2411000000000001</v>
      </c>
      <c r="N340" s="8">
        <v>702.8</v>
      </c>
      <c r="O340" s="46"/>
      <c r="P340" s="44">
        <v>29.45</v>
      </c>
      <c r="Q340" s="52">
        <v>15.5</v>
      </c>
      <c r="S340" s="9">
        <v>41323</v>
      </c>
      <c r="T340" s="9">
        <v>41341</v>
      </c>
      <c r="U340" s="7">
        <v>18</v>
      </c>
      <c r="V340" s="8">
        <f t="shared" si="50"/>
        <v>738.77907424088369</v>
      </c>
      <c r="W340" s="8">
        <f t="shared" si="51"/>
        <v>595.26152142525473</v>
      </c>
      <c r="X340" s="8"/>
      <c r="Y340" s="8"/>
      <c r="Z340" s="8"/>
      <c r="AA340" s="16">
        <f t="shared" si="52"/>
        <v>2.3137618899415194E-2</v>
      </c>
    </row>
    <row r="341" spans="1:29" x14ac:dyDescent="0.2">
      <c r="A341" s="7" t="s">
        <v>4</v>
      </c>
      <c r="B341" s="7" t="s">
        <v>5</v>
      </c>
      <c r="C341" s="7" t="s">
        <v>9</v>
      </c>
      <c r="D341" s="7">
        <v>7</v>
      </c>
      <c r="E341" s="7">
        <v>51</v>
      </c>
      <c r="F341" s="7">
        <v>3</v>
      </c>
      <c r="G341" s="7" t="s">
        <v>25</v>
      </c>
      <c r="H341" s="7" t="s">
        <v>26</v>
      </c>
      <c r="I341" s="7">
        <v>402</v>
      </c>
      <c r="J341" s="7">
        <v>1.0501</v>
      </c>
      <c r="K341" s="7">
        <v>402</v>
      </c>
      <c r="L341" s="41">
        <v>1.6929000000000001</v>
      </c>
      <c r="M341" s="7">
        <f t="shared" si="49"/>
        <v>0.64280000000000004</v>
      </c>
      <c r="N341" s="8">
        <v>571.4</v>
      </c>
      <c r="P341" s="7">
        <v>15.08</v>
      </c>
      <c r="Q341" s="52">
        <v>12.7</v>
      </c>
      <c r="S341" s="9">
        <v>41323</v>
      </c>
      <c r="T341" s="9">
        <v>41341</v>
      </c>
      <c r="U341" s="7">
        <v>18</v>
      </c>
      <c r="V341" s="8">
        <f t="shared" si="50"/>
        <v>600.65219553392285</v>
      </c>
      <c r="W341" s="8">
        <f t="shared" si="51"/>
        <v>934.43092024567954</v>
      </c>
      <c r="X341" s="8"/>
      <c r="Y341" s="8"/>
      <c r="Z341" s="8"/>
      <c r="AA341" s="16">
        <f t="shared" si="52"/>
        <v>3.632102150447699E-2</v>
      </c>
    </row>
    <row r="342" spans="1:29" x14ac:dyDescent="0.2">
      <c r="A342" s="7" t="s">
        <v>4</v>
      </c>
      <c r="B342" s="7" t="s">
        <v>5</v>
      </c>
      <c r="C342" s="7" t="s">
        <v>9</v>
      </c>
      <c r="D342" s="7">
        <v>7</v>
      </c>
      <c r="E342" s="7">
        <v>52</v>
      </c>
      <c r="F342" s="7">
        <v>4</v>
      </c>
      <c r="G342" s="7" t="s">
        <v>25</v>
      </c>
      <c r="H342" s="7" t="s">
        <v>26</v>
      </c>
      <c r="I342" s="7">
        <v>411</v>
      </c>
      <c r="J342" s="7">
        <v>1.0507</v>
      </c>
      <c r="K342" s="7">
        <v>411</v>
      </c>
      <c r="L342" s="41">
        <v>2.1905999999999999</v>
      </c>
      <c r="M342" s="7">
        <f t="shared" si="49"/>
        <v>1.1398999999999999</v>
      </c>
      <c r="N342" s="8">
        <v>901.8</v>
      </c>
      <c r="P342" s="7">
        <v>26.2</v>
      </c>
      <c r="Q342" s="52">
        <v>14.9</v>
      </c>
      <c r="S342" s="9">
        <v>41323</v>
      </c>
      <c r="T342" s="9">
        <v>41341</v>
      </c>
      <c r="U342" s="7">
        <v>18</v>
      </c>
      <c r="V342" s="8">
        <f t="shared" si="50"/>
        <v>947.96666071489597</v>
      </c>
      <c r="W342" s="8">
        <f t="shared" si="51"/>
        <v>831.62265173690332</v>
      </c>
      <c r="X342" s="8"/>
      <c r="Y342" s="8"/>
      <c r="Z342" s="8"/>
      <c r="AA342" s="16">
        <f t="shared" si="52"/>
        <v>3.2324898034629117E-2</v>
      </c>
    </row>
    <row r="343" spans="1:29" x14ac:dyDescent="0.2">
      <c r="A343" s="7" t="s">
        <v>4</v>
      </c>
      <c r="B343" s="7" t="s">
        <v>5</v>
      </c>
      <c r="C343" s="7" t="s">
        <v>9</v>
      </c>
      <c r="D343" s="7">
        <v>7</v>
      </c>
      <c r="E343" s="7">
        <v>53</v>
      </c>
      <c r="F343" s="7">
        <v>5</v>
      </c>
      <c r="G343" s="7" t="s">
        <v>25</v>
      </c>
      <c r="H343" s="7" t="s">
        <v>26</v>
      </c>
      <c r="I343" s="7">
        <v>420</v>
      </c>
      <c r="J343" s="7">
        <v>1.0479000000000001</v>
      </c>
      <c r="K343" s="7">
        <v>420</v>
      </c>
      <c r="L343" s="41">
        <v>2.4382999999999999</v>
      </c>
      <c r="M343" s="7">
        <f t="shared" si="49"/>
        <v>1.3903999999999999</v>
      </c>
      <c r="N343" s="8">
        <v>400.1</v>
      </c>
      <c r="S343" s="9">
        <v>41323</v>
      </c>
      <c r="T343" s="9">
        <v>41341</v>
      </c>
      <c r="U343" s="7">
        <v>18</v>
      </c>
      <c r="V343" s="8">
        <f t="shared" si="50"/>
        <v>420.58268014197154</v>
      </c>
      <c r="W343" s="8">
        <f t="shared" si="51"/>
        <v>302.49042012512342</v>
      </c>
      <c r="X343" s="8"/>
      <c r="Y343" s="8"/>
      <c r="Z343" s="8"/>
      <c r="AA343" s="16">
        <f t="shared" si="52"/>
        <v>1.1757702807366713E-2</v>
      </c>
    </row>
    <row r="344" spans="1:29" x14ac:dyDescent="0.2">
      <c r="A344" s="7" t="s">
        <v>4</v>
      </c>
      <c r="B344" s="7" t="s">
        <v>5</v>
      </c>
      <c r="C344" s="7" t="s">
        <v>9</v>
      </c>
      <c r="D344" s="7">
        <v>7</v>
      </c>
      <c r="E344" s="7">
        <v>54</v>
      </c>
      <c r="F344" s="7">
        <v>6</v>
      </c>
      <c r="G344" s="7" t="s">
        <v>25</v>
      </c>
      <c r="H344" s="7" t="s">
        <v>26</v>
      </c>
      <c r="I344" s="7">
        <v>429</v>
      </c>
      <c r="J344" s="7">
        <v>1.0501</v>
      </c>
      <c r="K344" s="7">
        <v>429</v>
      </c>
      <c r="L344" s="41">
        <v>1.9873000000000001</v>
      </c>
      <c r="M344" s="7">
        <f t="shared" si="49"/>
        <v>0.93720000000000003</v>
      </c>
      <c r="N344" s="8">
        <v>548.20000000000005</v>
      </c>
      <c r="S344" s="9">
        <v>41323</v>
      </c>
      <c r="T344" s="9">
        <v>41341</v>
      </c>
      <c r="U344" s="7">
        <v>18</v>
      </c>
      <c r="V344" s="8">
        <f t="shared" si="50"/>
        <v>576.26449701031947</v>
      </c>
      <c r="W344" s="8">
        <f t="shared" si="51"/>
        <v>614.87889138958542</v>
      </c>
      <c r="X344" s="8"/>
      <c r="Y344" s="8"/>
      <c r="Z344" s="8"/>
      <c r="AA344" s="16">
        <f t="shared" si="52"/>
        <v>2.3900139596128016E-2</v>
      </c>
    </row>
    <row r="345" spans="1:29" x14ac:dyDescent="0.2">
      <c r="A345" s="7" t="s">
        <v>4</v>
      </c>
      <c r="B345" s="7" t="s">
        <v>5</v>
      </c>
      <c r="C345" s="7" t="s">
        <v>8</v>
      </c>
      <c r="D345" s="7">
        <v>7</v>
      </c>
      <c r="E345" s="7">
        <v>55</v>
      </c>
      <c r="F345" s="7">
        <v>1</v>
      </c>
      <c r="G345" s="7" t="s">
        <v>25</v>
      </c>
      <c r="H345" s="7" t="s">
        <v>26</v>
      </c>
      <c r="I345" s="7">
        <v>330</v>
      </c>
      <c r="J345" s="7">
        <v>1.0001</v>
      </c>
      <c r="K345" s="7">
        <v>330</v>
      </c>
      <c r="L345" s="41">
        <v>2.4866999999999999</v>
      </c>
      <c r="M345" s="7">
        <f t="shared" si="49"/>
        <v>1.4865999999999999</v>
      </c>
      <c r="N345" s="8">
        <v>481.5</v>
      </c>
      <c r="P345" s="7">
        <v>28.05</v>
      </c>
      <c r="Q345" s="52">
        <v>15.1</v>
      </c>
      <c r="S345" s="9">
        <v>41323</v>
      </c>
      <c r="T345" s="9">
        <v>41341</v>
      </c>
      <c r="U345" s="7">
        <v>18</v>
      </c>
      <c r="V345" s="8">
        <f t="shared" si="50"/>
        <v>506.14986375495948</v>
      </c>
      <c r="W345" s="8">
        <f t="shared" si="51"/>
        <v>340.47481753999699</v>
      </c>
      <c r="X345" s="8">
        <f>AVERAGE(W345:W350)</f>
        <v>1391.7188195904794</v>
      </c>
      <c r="Y345" s="8">
        <f>_xlfn.STDEV.S(W345:W350)</f>
        <v>701.99909958588159</v>
      </c>
      <c r="Z345" s="8"/>
      <c r="AA345" s="16">
        <f t="shared" ref="AA345:AA350" si="53">W345/41719</f>
        <v>8.1611452225603918E-3</v>
      </c>
      <c r="AB345" s="16">
        <f>AVERAGE(AA345:AA350)</f>
        <v>3.3359352323653002E-2</v>
      </c>
      <c r="AC345" s="16">
        <f>_xlfn.STDEV.S(AA345:AA350)</f>
        <v>1.6826843874155221E-2</v>
      </c>
    </row>
    <row r="346" spans="1:29" x14ac:dyDescent="0.2">
      <c r="A346" s="7" t="s">
        <v>4</v>
      </c>
      <c r="B346" s="7" t="s">
        <v>5</v>
      </c>
      <c r="C346" s="7" t="s">
        <v>8</v>
      </c>
      <c r="D346" s="7">
        <v>7</v>
      </c>
      <c r="E346" s="7">
        <v>56</v>
      </c>
      <c r="F346" s="7">
        <v>2</v>
      </c>
      <c r="G346" s="7" t="s">
        <v>25</v>
      </c>
      <c r="H346" s="7" t="s">
        <v>26</v>
      </c>
      <c r="I346" s="7">
        <v>339</v>
      </c>
      <c r="J346" s="7">
        <v>1.0042</v>
      </c>
      <c r="K346" s="7">
        <v>339</v>
      </c>
      <c r="L346" s="41">
        <v>2.2362000000000002</v>
      </c>
      <c r="M346" s="7">
        <f t="shared" si="49"/>
        <v>1.2320000000000002</v>
      </c>
      <c r="N346" s="8">
        <v>908.7</v>
      </c>
      <c r="P346" s="7">
        <v>25.76</v>
      </c>
      <c r="Q346" s="52">
        <v>14.8</v>
      </c>
      <c r="S346" s="9">
        <v>41323</v>
      </c>
      <c r="T346" s="9">
        <v>41341</v>
      </c>
      <c r="U346" s="7">
        <v>18</v>
      </c>
      <c r="V346" s="8">
        <f t="shared" si="50"/>
        <v>955.21989863786439</v>
      </c>
      <c r="W346" s="8">
        <f t="shared" si="51"/>
        <v>775.34082681644827</v>
      </c>
      <c r="X346" s="8"/>
      <c r="Y346" s="8"/>
      <c r="Z346" s="8"/>
      <c r="AA346" s="16">
        <f t="shared" si="53"/>
        <v>1.8584837287961078E-2</v>
      </c>
    </row>
    <row r="347" spans="1:29" x14ac:dyDescent="0.2">
      <c r="A347" s="7" t="s">
        <v>4</v>
      </c>
      <c r="B347" s="7" t="s">
        <v>5</v>
      </c>
      <c r="C347" s="7" t="s">
        <v>8</v>
      </c>
      <c r="D347" s="7">
        <v>7</v>
      </c>
      <c r="E347" s="7">
        <v>57</v>
      </c>
      <c r="F347" s="7">
        <v>3</v>
      </c>
      <c r="G347" s="7" t="s">
        <v>25</v>
      </c>
      <c r="H347" s="7" t="s">
        <v>26</v>
      </c>
      <c r="I347" s="7">
        <v>348</v>
      </c>
      <c r="J347" s="7">
        <v>1.0119</v>
      </c>
      <c r="K347" s="7">
        <v>348</v>
      </c>
      <c r="L347" s="41">
        <v>1.7196</v>
      </c>
      <c r="M347" s="7">
        <f t="shared" si="49"/>
        <v>0.7077</v>
      </c>
      <c r="N347" s="8">
        <v>1270.3</v>
      </c>
      <c r="P347" s="44">
        <v>15.58</v>
      </c>
      <c r="Q347" s="52">
        <v>12.5</v>
      </c>
      <c r="S347" s="9">
        <v>41323</v>
      </c>
      <c r="T347" s="9">
        <v>41341</v>
      </c>
      <c r="U347" s="7">
        <v>18</v>
      </c>
      <c r="V347" s="8">
        <f t="shared" si="50"/>
        <v>1335.3316135574767</v>
      </c>
      <c r="W347" s="8">
        <f t="shared" si="51"/>
        <v>1886.8611184929725</v>
      </c>
      <c r="X347" s="8"/>
      <c r="Y347" s="8"/>
      <c r="Z347" s="8"/>
      <c r="AA347" s="16">
        <f t="shared" si="53"/>
        <v>4.5227860650853866E-2</v>
      </c>
    </row>
    <row r="348" spans="1:29" x14ac:dyDescent="0.2">
      <c r="A348" s="7" t="s">
        <v>4</v>
      </c>
      <c r="B348" s="7" t="s">
        <v>5</v>
      </c>
      <c r="C348" s="7" t="s">
        <v>8</v>
      </c>
      <c r="D348" s="7">
        <v>7</v>
      </c>
      <c r="E348" s="7">
        <v>58</v>
      </c>
      <c r="F348" s="7">
        <v>4</v>
      </c>
      <c r="G348" s="7" t="s">
        <v>25</v>
      </c>
      <c r="H348" s="7" t="s">
        <v>26</v>
      </c>
      <c r="I348" s="7">
        <v>357</v>
      </c>
      <c r="J348" s="7">
        <v>1.0503</v>
      </c>
      <c r="K348" s="7">
        <v>357</v>
      </c>
      <c r="L348" s="41">
        <v>2.4883999999999999</v>
      </c>
      <c r="M348" s="7">
        <f t="shared" si="49"/>
        <v>1.4380999999999999</v>
      </c>
      <c r="N348" s="8">
        <v>2873.4</v>
      </c>
      <c r="P348" s="7">
        <v>25.69</v>
      </c>
      <c r="Q348" s="52">
        <v>14.7</v>
      </c>
      <c r="S348" s="9">
        <v>41323</v>
      </c>
      <c r="T348" s="9">
        <v>41341</v>
      </c>
      <c r="U348" s="7">
        <v>18</v>
      </c>
      <c r="V348" s="8">
        <f t="shared" si="50"/>
        <v>3020.5005576604376</v>
      </c>
      <c r="W348" s="8">
        <f t="shared" si="51"/>
        <v>2100.3411151244263</v>
      </c>
      <c r="X348" s="8"/>
      <c r="Y348" s="8"/>
      <c r="Z348" s="8"/>
      <c r="AA348" s="16">
        <f t="shared" si="53"/>
        <v>5.0344953501388491E-2</v>
      </c>
    </row>
    <row r="349" spans="1:29" x14ac:dyDescent="0.2">
      <c r="A349" s="7" t="s">
        <v>4</v>
      </c>
      <c r="B349" s="7" t="s">
        <v>5</v>
      </c>
      <c r="C349" s="7" t="s">
        <v>8</v>
      </c>
      <c r="D349" s="7">
        <v>7</v>
      </c>
      <c r="E349" s="7">
        <v>59</v>
      </c>
      <c r="F349" s="7">
        <v>5</v>
      </c>
      <c r="G349" s="7" t="s">
        <v>25</v>
      </c>
      <c r="H349" s="7" t="s">
        <v>26</v>
      </c>
      <c r="I349" s="7">
        <v>366</v>
      </c>
      <c r="J349" s="7">
        <v>1.0383</v>
      </c>
      <c r="K349" s="7">
        <v>366</v>
      </c>
      <c r="L349" s="41">
        <v>2.4670000000000001</v>
      </c>
      <c r="M349" s="7">
        <f t="shared" si="49"/>
        <v>1.4287000000000001</v>
      </c>
      <c r="N349" s="8">
        <v>1868.2</v>
      </c>
      <c r="P349" s="7">
        <v>26.24</v>
      </c>
      <c r="Q349" s="52">
        <v>14.9</v>
      </c>
      <c r="S349" s="9">
        <v>41323</v>
      </c>
      <c r="T349" s="9">
        <v>41341</v>
      </c>
      <c r="U349" s="7">
        <v>18</v>
      </c>
      <c r="V349" s="8">
        <f t="shared" si="50"/>
        <v>1963.8404474912052</v>
      </c>
      <c r="W349" s="8">
        <f t="shared" si="51"/>
        <v>1374.564602429625</v>
      </c>
      <c r="X349" s="8"/>
      <c r="Y349" s="8"/>
      <c r="Z349" s="8"/>
      <c r="AA349" s="16">
        <f t="shared" si="53"/>
        <v>3.2948167559855822E-2</v>
      </c>
    </row>
    <row r="350" spans="1:29" x14ac:dyDescent="0.2">
      <c r="A350" s="7" t="s">
        <v>4</v>
      </c>
      <c r="B350" s="7" t="s">
        <v>5</v>
      </c>
      <c r="C350" s="7" t="s">
        <v>8</v>
      </c>
      <c r="D350" s="7">
        <v>7</v>
      </c>
      <c r="E350" s="7">
        <v>60</v>
      </c>
      <c r="F350" s="7">
        <v>6</v>
      </c>
      <c r="G350" s="7" t="s">
        <v>25</v>
      </c>
      <c r="H350" s="7" t="s">
        <v>26</v>
      </c>
      <c r="I350" s="7">
        <v>375</v>
      </c>
      <c r="J350" s="7">
        <v>1.0502</v>
      </c>
      <c r="K350" s="7">
        <v>375</v>
      </c>
      <c r="L350" s="41">
        <v>2.3245</v>
      </c>
      <c r="M350" s="7">
        <f t="shared" si="49"/>
        <v>1.2743</v>
      </c>
      <c r="N350" s="8">
        <v>2270.1999999999998</v>
      </c>
      <c r="P350" s="7">
        <v>21.71</v>
      </c>
      <c r="Q350" s="52">
        <v>14.1</v>
      </c>
      <c r="S350" s="9">
        <v>41323</v>
      </c>
      <c r="T350" s="9">
        <v>41341</v>
      </c>
      <c r="U350" s="7">
        <v>18</v>
      </c>
      <c r="V350" s="8">
        <f t="shared" si="50"/>
        <v>2386.4203960467476</v>
      </c>
      <c r="W350" s="8">
        <f t="shared" si="51"/>
        <v>1872.730437139408</v>
      </c>
      <c r="X350" s="8"/>
      <c r="Y350" s="8"/>
      <c r="Z350" s="8"/>
      <c r="AA350" s="16">
        <f t="shared" si="53"/>
        <v>4.4889149719298353E-2</v>
      </c>
    </row>
    <row r="351" spans="1:29" x14ac:dyDescent="0.2">
      <c r="A351" s="7" t="s">
        <v>4</v>
      </c>
      <c r="B351" s="7" t="s">
        <v>5</v>
      </c>
      <c r="C351" s="7" t="s">
        <v>6</v>
      </c>
      <c r="D351" s="7">
        <v>7</v>
      </c>
      <c r="E351" s="7">
        <v>61</v>
      </c>
      <c r="F351" s="7">
        <v>1</v>
      </c>
      <c r="G351" s="7" t="s">
        <v>25</v>
      </c>
      <c r="H351" s="7" t="s">
        <v>26</v>
      </c>
      <c r="I351" s="7">
        <v>222</v>
      </c>
      <c r="J351" s="7">
        <v>1.0217000000000001</v>
      </c>
      <c r="K351" s="7">
        <v>222</v>
      </c>
      <c r="P351" s="7">
        <v>25.29</v>
      </c>
      <c r="Q351" s="52">
        <v>14.1</v>
      </c>
      <c r="V351" s="8"/>
      <c r="W351" s="8"/>
      <c r="X351" s="8"/>
      <c r="Y351" s="8"/>
      <c r="Z351" s="8"/>
    </row>
    <row r="352" spans="1:29" x14ac:dyDescent="0.2">
      <c r="A352" s="7" t="s">
        <v>4</v>
      </c>
      <c r="B352" s="7" t="s">
        <v>5</v>
      </c>
      <c r="C352" s="7" t="s">
        <v>6</v>
      </c>
      <c r="D352" s="7">
        <v>7</v>
      </c>
      <c r="E352" s="7">
        <v>62</v>
      </c>
      <c r="F352" s="7">
        <v>2</v>
      </c>
      <c r="G352" s="7" t="s">
        <v>25</v>
      </c>
      <c r="H352" s="7" t="s">
        <v>26</v>
      </c>
      <c r="I352" s="7">
        <v>231</v>
      </c>
      <c r="J352" s="7">
        <v>1.0066999999999999</v>
      </c>
      <c r="K352" s="7">
        <v>231</v>
      </c>
      <c r="P352" s="7">
        <v>27.15</v>
      </c>
      <c r="Q352" s="52">
        <v>14.2</v>
      </c>
      <c r="V352" s="8"/>
      <c r="W352" s="8"/>
      <c r="X352" s="8"/>
      <c r="Y352" s="8"/>
      <c r="Z352" s="8"/>
    </row>
    <row r="353" spans="1:29" x14ac:dyDescent="0.2">
      <c r="A353" s="7" t="s">
        <v>4</v>
      </c>
      <c r="B353" s="7" t="s">
        <v>5</v>
      </c>
      <c r="C353" s="7" t="s">
        <v>6</v>
      </c>
      <c r="D353" s="7">
        <v>7</v>
      </c>
      <c r="E353" s="7">
        <v>63</v>
      </c>
      <c r="F353" s="7">
        <v>3</v>
      </c>
      <c r="G353" s="7" t="s">
        <v>25</v>
      </c>
      <c r="H353" s="7" t="s">
        <v>26</v>
      </c>
      <c r="I353" s="7">
        <v>240</v>
      </c>
      <c r="J353" s="7">
        <v>1.0059</v>
      </c>
      <c r="K353" s="7">
        <v>240</v>
      </c>
      <c r="P353" s="7">
        <v>26.02</v>
      </c>
      <c r="Q353" s="52">
        <v>14.1</v>
      </c>
      <c r="V353" s="8"/>
      <c r="W353" s="8"/>
      <c r="X353" s="8"/>
      <c r="Y353" s="8"/>
      <c r="Z353" s="8"/>
    </row>
    <row r="354" spans="1:29" x14ac:dyDescent="0.2">
      <c r="A354" s="7" t="s">
        <v>4</v>
      </c>
      <c r="B354" s="7" t="s">
        <v>5</v>
      </c>
      <c r="C354" s="7" t="s">
        <v>6</v>
      </c>
      <c r="D354" s="7">
        <v>7</v>
      </c>
      <c r="E354" s="7">
        <v>64</v>
      </c>
      <c r="F354" s="7">
        <v>4</v>
      </c>
      <c r="G354" s="7" t="s">
        <v>25</v>
      </c>
      <c r="H354" s="7" t="s">
        <v>26</v>
      </c>
      <c r="I354" s="7">
        <v>249</v>
      </c>
      <c r="J354" s="7">
        <v>1.0250999999999999</v>
      </c>
      <c r="K354" s="7">
        <v>249</v>
      </c>
      <c r="P354" s="7">
        <v>17.09</v>
      </c>
      <c r="Q354" s="52">
        <v>12.4</v>
      </c>
      <c r="V354" s="8"/>
      <c r="W354" s="8"/>
      <c r="X354" s="8"/>
      <c r="Y354" s="8"/>
      <c r="Z354" s="8"/>
    </row>
    <row r="355" spans="1:29" x14ac:dyDescent="0.2">
      <c r="A355" s="7" t="s">
        <v>4</v>
      </c>
      <c r="B355" s="7" t="s">
        <v>5</v>
      </c>
      <c r="C355" s="7" t="s">
        <v>6</v>
      </c>
      <c r="D355" s="7">
        <v>7</v>
      </c>
      <c r="E355" s="7">
        <v>65</v>
      </c>
      <c r="F355" s="7">
        <v>5</v>
      </c>
      <c r="G355" s="7" t="s">
        <v>25</v>
      </c>
      <c r="H355" s="7" t="s">
        <v>26</v>
      </c>
      <c r="I355" s="7">
        <v>258</v>
      </c>
      <c r="J355" s="7">
        <v>1.0018</v>
      </c>
      <c r="K355" s="7">
        <v>258</v>
      </c>
      <c r="P355" s="7">
        <v>23.34</v>
      </c>
      <c r="Q355" s="52">
        <v>13.5</v>
      </c>
      <c r="V355" s="8"/>
      <c r="W355" s="8"/>
      <c r="X355" s="8"/>
      <c r="Y355" s="8"/>
      <c r="Z355" s="8"/>
    </row>
    <row r="356" spans="1:29" x14ac:dyDescent="0.2">
      <c r="A356" s="7" t="s">
        <v>4</v>
      </c>
      <c r="B356" s="7" t="s">
        <v>5</v>
      </c>
      <c r="C356" s="7" t="s">
        <v>6</v>
      </c>
      <c r="D356" s="7">
        <v>7</v>
      </c>
      <c r="E356" s="7">
        <v>66</v>
      </c>
      <c r="F356" s="7">
        <v>6</v>
      </c>
      <c r="G356" s="7" t="s">
        <v>25</v>
      </c>
      <c r="H356" s="7" t="s">
        <v>26</v>
      </c>
      <c r="I356" s="7">
        <v>267</v>
      </c>
      <c r="J356" s="7">
        <v>1.0342</v>
      </c>
      <c r="K356" s="7">
        <v>267</v>
      </c>
      <c r="P356" s="7">
        <v>15.53</v>
      </c>
      <c r="Q356" s="52">
        <v>11.9</v>
      </c>
      <c r="V356" s="8"/>
      <c r="W356" s="8"/>
      <c r="X356" s="8"/>
      <c r="Y356" s="8"/>
      <c r="Z356" s="8"/>
    </row>
    <row r="357" spans="1:29" x14ac:dyDescent="0.2">
      <c r="A357" s="7" t="s">
        <v>4</v>
      </c>
      <c r="B357" s="7" t="s">
        <v>5</v>
      </c>
      <c r="C357" s="7" t="s">
        <v>7</v>
      </c>
      <c r="D357" s="7">
        <v>7</v>
      </c>
      <c r="E357" s="7">
        <v>67</v>
      </c>
      <c r="F357" s="7">
        <v>1</v>
      </c>
      <c r="G357" s="7" t="s">
        <v>25</v>
      </c>
      <c r="H357" s="7" t="s">
        <v>26</v>
      </c>
      <c r="I357" s="7">
        <v>276</v>
      </c>
      <c r="J357" s="7">
        <v>1.0116000000000001</v>
      </c>
      <c r="K357" s="7">
        <v>276</v>
      </c>
      <c r="L357" s="41">
        <v>2.3022</v>
      </c>
      <c r="M357" s="7">
        <f t="shared" ref="M357:M374" si="54">L357-J357</f>
        <v>1.2906</v>
      </c>
      <c r="N357" s="8">
        <v>1097</v>
      </c>
      <c r="P357" s="7">
        <v>25.58</v>
      </c>
      <c r="Q357" s="52">
        <v>14.3</v>
      </c>
      <c r="S357" s="9">
        <v>41323</v>
      </c>
      <c r="T357" s="9">
        <v>41341</v>
      </c>
      <c r="U357" s="7">
        <v>18</v>
      </c>
      <c r="V357" s="8">
        <f t="shared" ref="V357:V374" si="55">N357*EXP((LN(2)/$R$3)*U357)</f>
        <v>1153.1597103617664</v>
      </c>
      <c r="W357" s="8">
        <f t="shared" ref="W357:W374" si="56">V357/M357</f>
        <v>893.50667159597583</v>
      </c>
      <c r="X357" s="8">
        <f>AVERAGE(W357:W362)</f>
        <v>986.38091721310047</v>
      </c>
      <c r="Y357" s="8">
        <f>_xlfn.STDEV.S(W357:W362)</f>
        <v>86.329888342743658</v>
      </c>
      <c r="Z357" s="8"/>
      <c r="AA357" s="16">
        <f t="shared" ref="AA357:AA362" si="57">W357/22846</f>
        <v>3.9109982999035973E-2</v>
      </c>
      <c r="AB357" s="16">
        <f>AVERAGE(AA357:AA362)</f>
        <v>4.3175213044432309E-2</v>
      </c>
      <c r="AC357" s="16">
        <f>_xlfn.STDEV.S(AA357:AA362)</f>
        <v>3.7787747676942857E-3</v>
      </c>
    </row>
    <row r="358" spans="1:29" x14ac:dyDescent="0.2">
      <c r="A358" s="7" t="s">
        <v>4</v>
      </c>
      <c r="B358" s="7" t="s">
        <v>5</v>
      </c>
      <c r="C358" s="7" t="s">
        <v>7</v>
      </c>
      <c r="D358" s="7">
        <v>7</v>
      </c>
      <c r="E358" s="7">
        <v>68</v>
      </c>
      <c r="F358" s="7">
        <v>2</v>
      </c>
      <c r="G358" s="7" t="s">
        <v>25</v>
      </c>
      <c r="H358" s="7" t="s">
        <v>26</v>
      </c>
      <c r="I358" s="7">
        <v>285</v>
      </c>
      <c r="J358" s="7">
        <v>1.006</v>
      </c>
      <c r="K358" s="7">
        <v>285</v>
      </c>
      <c r="L358" s="41">
        <v>2.105</v>
      </c>
      <c r="M358" s="7">
        <f t="shared" si="54"/>
        <v>1.099</v>
      </c>
      <c r="N358" s="8">
        <v>1097.7</v>
      </c>
      <c r="P358" s="7">
        <v>20.55</v>
      </c>
      <c r="Q358" s="52">
        <v>13.6</v>
      </c>
      <c r="S358" s="9">
        <v>41323</v>
      </c>
      <c r="T358" s="9">
        <v>41341</v>
      </c>
      <c r="U358" s="7">
        <v>18</v>
      </c>
      <c r="V358" s="8">
        <f t="shared" si="55"/>
        <v>1153.8955460930822</v>
      </c>
      <c r="W358" s="8">
        <f t="shared" si="56"/>
        <v>1049.9504514040784</v>
      </c>
      <c r="X358" s="8"/>
      <c r="Y358" s="8"/>
      <c r="Z358" s="8"/>
      <c r="AA358" s="16">
        <f t="shared" si="57"/>
        <v>4.5957736645543132E-2</v>
      </c>
    </row>
    <row r="359" spans="1:29" x14ac:dyDescent="0.2">
      <c r="A359" s="7" t="s">
        <v>4</v>
      </c>
      <c r="B359" s="7" t="s">
        <v>5</v>
      </c>
      <c r="C359" s="7" t="s">
        <v>7</v>
      </c>
      <c r="D359" s="7">
        <v>7</v>
      </c>
      <c r="E359" s="7">
        <v>69</v>
      </c>
      <c r="F359" s="7">
        <v>3</v>
      </c>
      <c r="G359" s="7" t="s">
        <v>25</v>
      </c>
      <c r="H359" s="7" t="s">
        <v>26</v>
      </c>
      <c r="I359" s="7">
        <v>294</v>
      </c>
      <c r="J359" s="7">
        <v>1.0395000000000001</v>
      </c>
      <c r="K359" s="7">
        <v>294</v>
      </c>
      <c r="L359" s="41">
        <v>1.9510000000000001</v>
      </c>
      <c r="M359" s="7">
        <f t="shared" si="54"/>
        <v>0.91149999999999998</v>
      </c>
      <c r="N359" s="8">
        <v>959.7</v>
      </c>
      <c r="P359" s="7">
        <v>23.4</v>
      </c>
      <c r="Q359" s="52">
        <v>14.2</v>
      </c>
      <c r="S359" s="9">
        <v>41323</v>
      </c>
      <c r="T359" s="9">
        <v>41341</v>
      </c>
      <c r="U359" s="7">
        <v>18</v>
      </c>
      <c r="V359" s="8">
        <f t="shared" si="55"/>
        <v>1008.8307876337168</v>
      </c>
      <c r="W359" s="8">
        <f t="shared" si="56"/>
        <v>1106.7808970199856</v>
      </c>
      <c r="X359" s="8"/>
      <c r="Y359" s="8"/>
      <c r="Z359" s="8"/>
      <c r="AA359" s="16">
        <f t="shared" si="57"/>
        <v>4.8445281319267508E-2</v>
      </c>
    </row>
    <row r="360" spans="1:29" x14ac:dyDescent="0.2">
      <c r="A360" s="7" t="s">
        <v>4</v>
      </c>
      <c r="B360" s="7" t="s">
        <v>5</v>
      </c>
      <c r="C360" s="7" t="s">
        <v>7</v>
      </c>
      <c r="D360" s="7">
        <v>7</v>
      </c>
      <c r="E360" s="7">
        <v>70</v>
      </c>
      <c r="F360" s="7">
        <v>4</v>
      </c>
      <c r="G360" s="7" t="s">
        <v>25</v>
      </c>
      <c r="H360" s="7" t="s">
        <v>26</v>
      </c>
      <c r="I360" s="7">
        <v>303</v>
      </c>
      <c r="J360" s="7">
        <v>1.0165999999999999</v>
      </c>
      <c r="K360" s="7">
        <v>303</v>
      </c>
      <c r="L360" s="41">
        <v>2.2488000000000001</v>
      </c>
      <c r="M360" s="7">
        <f t="shared" si="54"/>
        <v>1.2322000000000002</v>
      </c>
      <c r="N360" s="8">
        <v>1159.8</v>
      </c>
      <c r="P360" s="7">
        <v>24.23</v>
      </c>
      <c r="Q360" s="52">
        <v>14.3</v>
      </c>
      <c r="S360" s="9">
        <v>41323</v>
      </c>
      <c r="T360" s="9">
        <v>41341</v>
      </c>
      <c r="U360" s="7">
        <v>18</v>
      </c>
      <c r="V360" s="8">
        <f t="shared" si="55"/>
        <v>1219.1746873997965</v>
      </c>
      <c r="W360" s="8">
        <f t="shared" si="56"/>
        <v>989.429222041711</v>
      </c>
      <c r="X360" s="8"/>
      <c r="Y360" s="8"/>
      <c r="Z360" s="8"/>
      <c r="AA360" s="16">
        <f t="shared" si="57"/>
        <v>4.3308641427020532E-2</v>
      </c>
    </row>
    <row r="361" spans="1:29" x14ac:dyDescent="0.2">
      <c r="A361" s="7" t="s">
        <v>4</v>
      </c>
      <c r="B361" s="7" t="s">
        <v>5</v>
      </c>
      <c r="C361" s="7" t="s">
        <v>7</v>
      </c>
      <c r="D361" s="7">
        <v>7</v>
      </c>
      <c r="E361" s="7">
        <v>71</v>
      </c>
      <c r="F361" s="7">
        <v>5</v>
      </c>
      <c r="G361" s="7" t="s">
        <v>25</v>
      </c>
      <c r="H361" s="7" t="s">
        <v>26</v>
      </c>
      <c r="I361" s="7">
        <v>312</v>
      </c>
      <c r="J361" s="7">
        <v>1.0148999999999999</v>
      </c>
      <c r="K361" s="7">
        <v>312</v>
      </c>
      <c r="L361" s="41">
        <v>1.6919999999999999</v>
      </c>
      <c r="M361" s="7">
        <f t="shared" si="54"/>
        <v>0.67710000000000004</v>
      </c>
      <c r="N361" s="8">
        <v>639.29999999999995</v>
      </c>
      <c r="P361" s="7">
        <v>15.96</v>
      </c>
      <c r="Q361" s="52">
        <v>12.6</v>
      </c>
      <c r="S361" s="9">
        <v>41323</v>
      </c>
      <c r="T361" s="9">
        <v>41341</v>
      </c>
      <c r="U361" s="7">
        <v>18</v>
      </c>
      <c r="V361" s="8">
        <f t="shared" si="55"/>
        <v>672.02826147153803</v>
      </c>
      <c r="W361" s="8">
        <f t="shared" si="56"/>
        <v>992.50961670586025</v>
      </c>
      <c r="X361" s="8"/>
      <c r="Y361" s="8"/>
      <c r="Z361" s="8"/>
      <c r="AA361" s="16">
        <f t="shared" si="57"/>
        <v>4.3443474424663411E-2</v>
      </c>
    </row>
    <row r="362" spans="1:29" x14ac:dyDescent="0.2">
      <c r="A362" s="7" t="s">
        <v>4</v>
      </c>
      <c r="B362" s="7" t="s">
        <v>5</v>
      </c>
      <c r="C362" s="7" t="s">
        <v>7</v>
      </c>
      <c r="D362" s="7">
        <v>7</v>
      </c>
      <c r="E362" s="7">
        <v>72</v>
      </c>
      <c r="F362" s="7">
        <v>6</v>
      </c>
      <c r="G362" s="7" t="s">
        <v>25</v>
      </c>
      <c r="H362" s="7" t="s">
        <v>26</v>
      </c>
      <c r="I362" s="7">
        <v>321</v>
      </c>
      <c r="J362" s="7">
        <v>1.0125</v>
      </c>
      <c r="K362" s="7">
        <v>321</v>
      </c>
      <c r="L362" s="41">
        <v>2.4502999999999999</v>
      </c>
      <c r="M362" s="7">
        <f t="shared" si="54"/>
        <v>1.4378</v>
      </c>
      <c r="N362" s="8">
        <v>1212</v>
      </c>
      <c r="P362" s="44">
        <v>27.43</v>
      </c>
      <c r="Q362" s="52">
        <v>14.8</v>
      </c>
      <c r="S362" s="9">
        <v>41323</v>
      </c>
      <c r="T362" s="9">
        <v>41341</v>
      </c>
      <c r="U362" s="7">
        <v>18</v>
      </c>
      <c r="V362" s="8">
        <f t="shared" si="55"/>
        <v>1274.0470090779042</v>
      </c>
      <c r="W362" s="8">
        <f t="shared" si="56"/>
        <v>886.10864451099201</v>
      </c>
      <c r="X362" s="8"/>
      <c r="Y362" s="8"/>
      <c r="Z362" s="8"/>
      <c r="AA362" s="16">
        <f t="shared" si="57"/>
        <v>3.878616145106329E-2</v>
      </c>
    </row>
    <row r="363" spans="1:29" x14ac:dyDescent="0.2">
      <c r="A363" s="7" t="s">
        <v>4</v>
      </c>
      <c r="B363" s="7" t="s">
        <v>5</v>
      </c>
      <c r="C363" s="7" t="s">
        <v>9</v>
      </c>
      <c r="D363" s="7">
        <v>7</v>
      </c>
      <c r="E363" s="7">
        <v>73</v>
      </c>
      <c r="F363" s="7">
        <v>1</v>
      </c>
      <c r="G363" s="7" t="s">
        <v>19</v>
      </c>
      <c r="H363" s="7" t="s">
        <v>20</v>
      </c>
      <c r="I363" s="7">
        <v>381</v>
      </c>
      <c r="J363" s="7">
        <v>1.046</v>
      </c>
      <c r="K363" s="7">
        <v>381</v>
      </c>
      <c r="L363" s="41">
        <v>1.1862999999999999</v>
      </c>
      <c r="M363" s="7">
        <f t="shared" si="54"/>
        <v>0.14029999999999987</v>
      </c>
      <c r="N363" s="46">
        <v>4.7</v>
      </c>
      <c r="O363" s="46"/>
      <c r="P363" s="44">
        <v>16.28</v>
      </c>
      <c r="Q363" s="52">
        <v>12.7</v>
      </c>
      <c r="S363" s="9">
        <v>41323</v>
      </c>
      <c r="T363" s="9">
        <v>41326</v>
      </c>
      <c r="U363" s="7">
        <v>3</v>
      </c>
      <c r="V363" s="8">
        <f t="shared" si="55"/>
        <v>4.7392723123516518</v>
      </c>
      <c r="W363" s="8">
        <f t="shared" si="56"/>
        <v>33.779560316120147</v>
      </c>
      <c r="X363" s="8">
        <f>AVERAGE(W363:W368)</f>
        <v>7.6070949764879643</v>
      </c>
      <c r="Y363" s="8">
        <f>_xlfn.STDEV.S(W363:W368)</f>
        <v>13.671739660155131</v>
      </c>
      <c r="Z363" s="8"/>
      <c r="AA363" s="16">
        <f t="shared" ref="AA363:AA374" si="58">W363/25727</f>
        <v>1.3130003621145158E-3</v>
      </c>
      <c r="AB363" s="16">
        <f>AVERAGE(AA363:AA368)</f>
        <v>2.9568527136813327E-4</v>
      </c>
      <c r="AC363" s="16">
        <f>_xlfn.STDEV.S(AA363:AA368)</f>
        <v>5.3141600886831455E-4</v>
      </c>
    </row>
    <row r="364" spans="1:29" x14ac:dyDescent="0.2">
      <c r="A364" s="7" t="s">
        <v>4</v>
      </c>
      <c r="B364" s="7" t="s">
        <v>5</v>
      </c>
      <c r="C364" s="7" t="s">
        <v>9</v>
      </c>
      <c r="D364" s="7">
        <v>7</v>
      </c>
      <c r="E364" s="7">
        <v>74</v>
      </c>
      <c r="F364" s="7">
        <v>2</v>
      </c>
      <c r="G364" s="7" t="s">
        <v>19</v>
      </c>
      <c r="H364" s="7" t="s">
        <v>20</v>
      </c>
      <c r="I364" s="7">
        <v>390</v>
      </c>
      <c r="J364" s="7">
        <v>1.0526</v>
      </c>
      <c r="K364" s="7">
        <v>390</v>
      </c>
      <c r="L364" s="41">
        <v>1.2668999999999999</v>
      </c>
      <c r="M364" s="7">
        <f t="shared" si="54"/>
        <v>0.21429999999999993</v>
      </c>
      <c r="N364" s="46">
        <v>0</v>
      </c>
      <c r="O364" s="46"/>
      <c r="P364" s="44">
        <v>29.45</v>
      </c>
      <c r="Q364" s="52">
        <v>15.5</v>
      </c>
      <c r="S364" s="9">
        <v>41323</v>
      </c>
      <c r="T364" s="9">
        <v>41326</v>
      </c>
      <c r="U364" s="7">
        <v>3</v>
      </c>
      <c r="V364" s="8">
        <f t="shared" si="55"/>
        <v>0</v>
      </c>
      <c r="W364" s="8">
        <f t="shared" si="56"/>
        <v>0</v>
      </c>
      <c r="X364" s="8"/>
      <c r="Y364" s="8"/>
      <c r="Z364" s="8"/>
      <c r="AA364" s="16">
        <f t="shared" si="58"/>
        <v>0</v>
      </c>
    </row>
    <row r="365" spans="1:29" x14ac:dyDescent="0.2">
      <c r="A365" s="7" t="s">
        <v>4</v>
      </c>
      <c r="B365" s="7" t="s">
        <v>5</v>
      </c>
      <c r="C365" s="7" t="s">
        <v>9</v>
      </c>
      <c r="D365" s="7">
        <v>7</v>
      </c>
      <c r="E365" s="7">
        <v>75</v>
      </c>
      <c r="F365" s="7">
        <v>3</v>
      </c>
      <c r="G365" s="7" t="s">
        <v>19</v>
      </c>
      <c r="H365" s="7" t="s">
        <v>20</v>
      </c>
      <c r="I365" s="7">
        <v>399</v>
      </c>
      <c r="J365" s="7">
        <v>1.0617000000000001</v>
      </c>
      <c r="K365" s="7">
        <v>399</v>
      </c>
      <c r="L365" s="41">
        <v>1.1759999999999999</v>
      </c>
      <c r="M365" s="7">
        <f t="shared" si="54"/>
        <v>0.11429999999999985</v>
      </c>
      <c r="N365" s="46">
        <v>0</v>
      </c>
      <c r="O365" s="46"/>
      <c r="P365" s="44">
        <v>15.08</v>
      </c>
      <c r="Q365" s="52">
        <v>12.7</v>
      </c>
      <c r="S365" s="9">
        <v>41323</v>
      </c>
      <c r="T365" s="9">
        <v>41326</v>
      </c>
      <c r="U365" s="7">
        <v>3</v>
      </c>
      <c r="V365" s="8">
        <f t="shared" si="55"/>
        <v>0</v>
      </c>
      <c r="W365" s="8">
        <f t="shared" si="56"/>
        <v>0</v>
      </c>
      <c r="X365" s="8"/>
      <c r="Y365" s="8"/>
      <c r="Z365" s="8"/>
      <c r="AA365" s="16">
        <f t="shared" si="58"/>
        <v>0</v>
      </c>
    </row>
    <row r="366" spans="1:29" x14ac:dyDescent="0.2">
      <c r="A366" s="7" t="s">
        <v>4</v>
      </c>
      <c r="B366" s="7" t="s">
        <v>5</v>
      </c>
      <c r="C366" s="7" t="s">
        <v>9</v>
      </c>
      <c r="D366" s="7">
        <v>7</v>
      </c>
      <c r="E366" s="7">
        <v>76</v>
      </c>
      <c r="F366" s="7">
        <v>4</v>
      </c>
      <c r="G366" s="7" t="s">
        <v>19</v>
      </c>
      <c r="H366" s="7" t="s">
        <v>20</v>
      </c>
      <c r="I366" s="7">
        <v>408</v>
      </c>
      <c r="J366" s="7">
        <v>1.0446</v>
      </c>
      <c r="K366" s="7">
        <v>408</v>
      </c>
      <c r="L366" s="41">
        <v>1.2485999999999999</v>
      </c>
      <c r="M366" s="7">
        <f t="shared" si="54"/>
        <v>0.20399999999999996</v>
      </c>
      <c r="N366" s="46">
        <v>2.4</v>
      </c>
      <c r="O366" s="46"/>
      <c r="P366" s="44">
        <v>26.2</v>
      </c>
      <c r="Q366" s="52">
        <v>14.9</v>
      </c>
      <c r="S366" s="9">
        <v>41323</v>
      </c>
      <c r="T366" s="9">
        <v>41326</v>
      </c>
      <c r="U366" s="7">
        <v>3</v>
      </c>
      <c r="V366" s="8">
        <f t="shared" si="55"/>
        <v>2.4200539467327582</v>
      </c>
      <c r="W366" s="8">
        <f t="shared" si="56"/>
        <v>11.863009542807641</v>
      </c>
      <c r="X366" s="8"/>
      <c r="Y366" s="8"/>
      <c r="Z366" s="8"/>
      <c r="AA366" s="16">
        <f t="shared" si="58"/>
        <v>4.6111126609428387E-4</v>
      </c>
    </row>
    <row r="367" spans="1:29" x14ac:dyDescent="0.2">
      <c r="A367" s="7" t="s">
        <v>4</v>
      </c>
      <c r="B367" s="7" t="s">
        <v>5</v>
      </c>
      <c r="C367" s="7" t="s">
        <v>9</v>
      </c>
      <c r="D367" s="7">
        <v>7</v>
      </c>
      <c r="E367" s="7">
        <v>77</v>
      </c>
      <c r="F367" s="7">
        <v>5</v>
      </c>
      <c r="G367" s="7" t="s">
        <v>19</v>
      </c>
      <c r="H367" s="7" t="s">
        <v>20</v>
      </c>
      <c r="I367" s="7">
        <v>417</v>
      </c>
      <c r="J367" s="7">
        <v>1.0518000000000001</v>
      </c>
      <c r="K367" s="7">
        <v>417</v>
      </c>
      <c r="L367" s="41">
        <v>1.238</v>
      </c>
      <c r="M367" s="7">
        <f t="shared" si="54"/>
        <v>0.18619999999999992</v>
      </c>
      <c r="N367" s="46">
        <v>0</v>
      </c>
      <c r="O367" s="46"/>
      <c r="P367" s="44"/>
      <c r="S367" s="9">
        <v>41323</v>
      </c>
      <c r="T367" s="9">
        <v>41326</v>
      </c>
      <c r="U367" s="7">
        <v>3</v>
      </c>
      <c r="V367" s="8">
        <f t="shared" si="55"/>
        <v>0</v>
      </c>
      <c r="W367" s="8">
        <f t="shared" si="56"/>
        <v>0</v>
      </c>
      <c r="X367" s="8"/>
      <c r="Y367" s="8"/>
      <c r="Z367" s="8"/>
      <c r="AA367" s="16">
        <f t="shared" si="58"/>
        <v>0</v>
      </c>
    </row>
    <row r="368" spans="1:29" x14ac:dyDescent="0.2">
      <c r="A368" s="7" t="s">
        <v>4</v>
      </c>
      <c r="B368" s="7" t="s">
        <v>5</v>
      </c>
      <c r="C368" s="7" t="s">
        <v>9</v>
      </c>
      <c r="D368" s="7">
        <v>7</v>
      </c>
      <c r="E368" s="7">
        <v>78</v>
      </c>
      <c r="F368" s="7">
        <v>6</v>
      </c>
      <c r="G368" s="7" t="s">
        <v>19</v>
      </c>
      <c r="H368" s="7" t="s">
        <v>20</v>
      </c>
      <c r="I368" s="7">
        <v>426</v>
      </c>
      <c r="J368" s="7">
        <v>1.0566</v>
      </c>
      <c r="K368" s="7">
        <v>426</v>
      </c>
      <c r="L368" s="41">
        <v>1.212</v>
      </c>
      <c r="M368" s="7">
        <f t="shared" si="54"/>
        <v>0.15539999999999998</v>
      </c>
      <c r="N368" s="46">
        <v>0</v>
      </c>
      <c r="O368" s="46"/>
      <c r="P368" s="44"/>
      <c r="S368" s="9">
        <v>41323</v>
      </c>
      <c r="T368" s="9">
        <v>41326</v>
      </c>
      <c r="U368" s="7">
        <v>3</v>
      </c>
      <c r="V368" s="8">
        <f t="shared" si="55"/>
        <v>0</v>
      </c>
      <c r="W368" s="8">
        <f t="shared" si="56"/>
        <v>0</v>
      </c>
      <c r="X368" s="8"/>
      <c r="Y368" s="8"/>
      <c r="Z368" s="8"/>
      <c r="AA368" s="16">
        <f t="shared" si="58"/>
        <v>0</v>
      </c>
    </row>
    <row r="369" spans="1:29" x14ac:dyDescent="0.2">
      <c r="A369" s="7" t="s">
        <v>4</v>
      </c>
      <c r="B369" s="7" t="s">
        <v>5</v>
      </c>
      <c r="C369" s="7" t="s">
        <v>8</v>
      </c>
      <c r="D369" s="7">
        <v>7</v>
      </c>
      <c r="E369" s="7">
        <v>79</v>
      </c>
      <c r="F369" s="7">
        <v>1</v>
      </c>
      <c r="G369" s="7" t="s">
        <v>19</v>
      </c>
      <c r="H369" s="7" t="s">
        <v>20</v>
      </c>
      <c r="I369" s="7">
        <v>327</v>
      </c>
      <c r="J369" s="7">
        <v>1.0470999999999999</v>
      </c>
      <c r="K369" s="7">
        <v>327</v>
      </c>
      <c r="L369" s="41">
        <v>1.2579</v>
      </c>
      <c r="M369" s="7">
        <f t="shared" si="54"/>
        <v>0.2108000000000001</v>
      </c>
      <c r="N369" s="8">
        <v>1.5</v>
      </c>
      <c r="P369" s="7">
        <v>28.05</v>
      </c>
      <c r="Q369" s="52">
        <v>15.1</v>
      </c>
      <c r="S369" s="9">
        <v>41323</v>
      </c>
      <c r="T369" s="9">
        <v>41326</v>
      </c>
      <c r="U369" s="7">
        <v>3</v>
      </c>
      <c r="V369" s="8">
        <f t="shared" si="55"/>
        <v>1.5125337167079738</v>
      </c>
      <c r="W369" s="8">
        <f t="shared" si="56"/>
        <v>7.1752073847626807</v>
      </c>
      <c r="X369" s="8">
        <f>AVERAGE(W369:W374)</f>
        <v>9.0277652022217456</v>
      </c>
      <c r="Y369" s="8">
        <f>_xlfn.STDEV.S(W369:W374)</f>
        <v>12.249948056625682</v>
      </c>
      <c r="Z369" s="8"/>
      <c r="AA369" s="16">
        <f t="shared" si="58"/>
        <v>2.7889794320218759E-4</v>
      </c>
      <c r="AB369" s="16">
        <f>AVERAGE(AA369:AA374)</f>
        <v>3.5090625421626095E-4</v>
      </c>
      <c r="AC369" s="16">
        <f>_xlfn.STDEV.S(AA369:AA374)</f>
        <v>4.7615143843532804E-4</v>
      </c>
    </row>
    <row r="370" spans="1:29" x14ac:dyDescent="0.2">
      <c r="A370" s="7" t="s">
        <v>4</v>
      </c>
      <c r="B370" s="7" t="s">
        <v>5</v>
      </c>
      <c r="C370" s="7" t="s">
        <v>8</v>
      </c>
      <c r="D370" s="7">
        <v>7</v>
      </c>
      <c r="E370" s="7">
        <v>80</v>
      </c>
      <c r="F370" s="7">
        <v>2</v>
      </c>
      <c r="G370" s="7" t="s">
        <v>19</v>
      </c>
      <c r="H370" s="7" t="s">
        <v>20</v>
      </c>
      <c r="I370" s="7">
        <v>336</v>
      </c>
      <c r="J370" s="7">
        <v>1.0169999999999999</v>
      </c>
      <c r="K370" s="7">
        <v>336</v>
      </c>
      <c r="L370" s="41">
        <v>1.2152000000000001</v>
      </c>
      <c r="M370" s="7">
        <f t="shared" si="54"/>
        <v>0.19820000000000015</v>
      </c>
      <c r="N370" s="8">
        <v>0</v>
      </c>
      <c r="P370" s="7">
        <v>25.76</v>
      </c>
      <c r="Q370" s="52">
        <v>14.8</v>
      </c>
      <c r="S370" s="9">
        <v>41323</v>
      </c>
      <c r="T370" s="9">
        <v>41326</v>
      </c>
      <c r="U370" s="7">
        <v>3</v>
      </c>
      <c r="V370" s="8">
        <f t="shared" si="55"/>
        <v>0</v>
      </c>
      <c r="W370" s="8">
        <f t="shared" si="56"/>
        <v>0</v>
      </c>
      <c r="X370" s="8"/>
      <c r="Y370" s="8"/>
      <c r="Z370" s="8"/>
      <c r="AA370" s="16">
        <f t="shared" si="58"/>
        <v>0</v>
      </c>
    </row>
    <row r="371" spans="1:29" x14ac:dyDescent="0.2">
      <c r="A371" s="7" t="s">
        <v>4</v>
      </c>
      <c r="B371" s="7" t="s">
        <v>5</v>
      </c>
      <c r="C371" s="7" t="s">
        <v>8</v>
      </c>
      <c r="D371" s="7">
        <v>7</v>
      </c>
      <c r="E371" s="7">
        <v>81</v>
      </c>
      <c r="F371" s="7">
        <v>3</v>
      </c>
      <c r="G371" s="7" t="s">
        <v>19</v>
      </c>
      <c r="H371" s="7" t="s">
        <v>20</v>
      </c>
      <c r="I371" s="7">
        <v>345</v>
      </c>
      <c r="J371" s="7">
        <v>1.0314000000000001</v>
      </c>
      <c r="K371" s="7">
        <v>345</v>
      </c>
      <c r="L371" s="41">
        <v>1.1498999999999999</v>
      </c>
      <c r="M371" s="7">
        <f t="shared" si="54"/>
        <v>0.11849999999999983</v>
      </c>
      <c r="N371" s="8">
        <v>0.5</v>
      </c>
      <c r="P371" s="7">
        <v>15.58</v>
      </c>
      <c r="Q371" s="52">
        <v>12.5</v>
      </c>
      <c r="S371" s="9">
        <v>41323</v>
      </c>
      <c r="T371" s="9">
        <v>41326</v>
      </c>
      <c r="U371" s="7">
        <v>3</v>
      </c>
      <c r="V371" s="8">
        <f t="shared" si="55"/>
        <v>0.50417790556932462</v>
      </c>
      <c r="W371" s="8">
        <f t="shared" si="56"/>
        <v>4.2546658697833362</v>
      </c>
      <c r="X371" s="8"/>
      <c r="Y371" s="8"/>
      <c r="Z371" s="8"/>
      <c r="AA371" s="16">
        <f t="shared" si="58"/>
        <v>1.6537745830385727E-4</v>
      </c>
    </row>
    <row r="372" spans="1:29" x14ac:dyDescent="0.2">
      <c r="A372" s="7" t="s">
        <v>4</v>
      </c>
      <c r="B372" s="7" t="s">
        <v>5</v>
      </c>
      <c r="C372" s="7" t="s">
        <v>8</v>
      </c>
      <c r="D372" s="7">
        <v>7</v>
      </c>
      <c r="E372" s="7">
        <v>82</v>
      </c>
      <c r="F372" s="7">
        <v>4</v>
      </c>
      <c r="G372" s="7" t="s">
        <v>19</v>
      </c>
      <c r="H372" s="7" t="s">
        <v>20</v>
      </c>
      <c r="I372" s="7">
        <v>354</v>
      </c>
      <c r="J372" s="7">
        <v>1.0045999999999999</v>
      </c>
      <c r="K372" s="7">
        <v>354</v>
      </c>
      <c r="L372" s="41">
        <v>1.2054</v>
      </c>
      <c r="M372" s="7">
        <f t="shared" si="54"/>
        <v>0.20080000000000009</v>
      </c>
      <c r="N372" s="8">
        <v>2</v>
      </c>
      <c r="P372" s="7">
        <v>25.69</v>
      </c>
      <c r="Q372" s="52">
        <v>14.7</v>
      </c>
      <c r="S372" s="9">
        <v>41323</v>
      </c>
      <c r="T372" s="9">
        <v>41326</v>
      </c>
      <c r="U372" s="7">
        <v>3</v>
      </c>
      <c r="V372" s="8">
        <f t="shared" si="55"/>
        <v>2.0167116222772985</v>
      </c>
      <c r="W372" s="8">
        <f t="shared" si="56"/>
        <v>10.043384573094112</v>
      </c>
      <c r="X372" s="8"/>
      <c r="Y372" s="8"/>
      <c r="Z372" s="8"/>
      <c r="AA372" s="16">
        <f t="shared" si="58"/>
        <v>3.9038304400412457E-4</v>
      </c>
    </row>
    <row r="373" spans="1:29" x14ac:dyDescent="0.2">
      <c r="A373" s="7" t="s">
        <v>4</v>
      </c>
      <c r="B373" s="7" t="s">
        <v>5</v>
      </c>
      <c r="C373" s="7" t="s">
        <v>8</v>
      </c>
      <c r="D373" s="7">
        <v>7</v>
      </c>
      <c r="E373" s="7">
        <v>83</v>
      </c>
      <c r="F373" s="7">
        <v>5</v>
      </c>
      <c r="G373" s="7" t="s">
        <v>19</v>
      </c>
      <c r="H373" s="7" t="s">
        <v>20</v>
      </c>
      <c r="I373" s="7">
        <v>363</v>
      </c>
      <c r="J373" s="7">
        <v>1.0125</v>
      </c>
      <c r="K373" s="7">
        <v>363</v>
      </c>
      <c r="L373" s="41">
        <v>1.2283999999999999</v>
      </c>
      <c r="M373" s="7">
        <f t="shared" si="54"/>
        <v>0.21589999999999998</v>
      </c>
      <c r="N373" s="8">
        <v>7</v>
      </c>
      <c r="P373" s="7">
        <v>26.24</v>
      </c>
      <c r="Q373" s="52">
        <v>14.9</v>
      </c>
      <c r="S373" s="9">
        <v>41323</v>
      </c>
      <c r="T373" s="9">
        <v>41326</v>
      </c>
      <c r="U373" s="7">
        <v>3</v>
      </c>
      <c r="V373" s="8">
        <f t="shared" si="55"/>
        <v>7.0584906779705445</v>
      </c>
      <c r="W373" s="8">
        <f t="shared" si="56"/>
        <v>32.693333385690345</v>
      </c>
      <c r="X373" s="8"/>
      <c r="Y373" s="8"/>
      <c r="Z373" s="8"/>
      <c r="AA373" s="16">
        <f t="shared" si="58"/>
        <v>1.2707790797873964E-3</v>
      </c>
    </row>
    <row r="374" spans="1:29" x14ac:dyDescent="0.2">
      <c r="A374" s="7" t="s">
        <v>4</v>
      </c>
      <c r="B374" s="7" t="s">
        <v>5</v>
      </c>
      <c r="C374" s="7" t="s">
        <v>8</v>
      </c>
      <c r="D374" s="7">
        <v>7</v>
      </c>
      <c r="E374" s="7">
        <v>84</v>
      </c>
      <c r="F374" s="7">
        <v>6</v>
      </c>
      <c r="G374" s="7" t="s">
        <v>19</v>
      </c>
      <c r="H374" s="7" t="s">
        <v>20</v>
      </c>
      <c r="I374" s="7">
        <v>372</v>
      </c>
      <c r="J374" s="7">
        <v>1.0510999999999999</v>
      </c>
      <c r="K374" s="7">
        <v>372</v>
      </c>
      <c r="L374" s="41">
        <v>1.1769000000000001</v>
      </c>
      <c r="M374" s="7">
        <f t="shared" si="54"/>
        <v>0.12580000000000013</v>
      </c>
      <c r="N374" s="8">
        <v>0</v>
      </c>
      <c r="P374" s="7">
        <v>21.71</v>
      </c>
      <c r="Q374" s="52">
        <v>14.1</v>
      </c>
      <c r="S374" s="9">
        <v>41323</v>
      </c>
      <c r="T374" s="9">
        <v>41326</v>
      </c>
      <c r="U374" s="7">
        <v>3</v>
      </c>
      <c r="V374" s="8">
        <f t="shared" si="55"/>
        <v>0</v>
      </c>
      <c r="W374" s="8">
        <f t="shared" si="56"/>
        <v>0</v>
      </c>
      <c r="X374" s="8"/>
      <c r="Y374" s="8"/>
      <c r="Z374" s="8"/>
      <c r="AA374" s="16">
        <f t="shared" si="58"/>
        <v>0</v>
      </c>
    </row>
    <row r="375" spans="1:29" x14ac:dyDescent="0.2">
      <c r="A375" s="7" t="s">
        <v>4</v>
      </c>
      <c r="B375" s="7" t="s">
        <v>5</v>
      </c>
      <c r="C375" s="7" t="s">
        <v>6</v>
      </c>
      <c r="D375" s="7">
        <v>7</v>
      </c>
      <c r="E375" s="7">
        <v>85</v>
      </c>
      <c r="F375" s="7">
        <v>1</v>
      </c>
      <c r="G375" s="7" t="s">
        <v>19</v>
      </c>
      <c r="H375" s="7" t="s">
        <v>20</v>
      </c>
      <c r="I375" s="7">
        <v>219</v>
      </c>
      <c r="J375" s="7">
        <v>1.0344</v>
      </c>
      <c r="K375" s="7">
        <v>219</v>
      </c>
      <c r="O375" s="8">
        <v>0</v>
      </c>
      <c r="P375" s="7">
        <v>25.29</v>
      </c>
      <c r="Q375" s="52">
        <v>14.1</v>
      </c>
      <c r="V375" s="8"/>
      <c r="W375" s="8"/>
      <c r="X375" s="8"/>
      <c r="Y375" s="8"/>
      <c r="Z375" s="8"/>
    </row>
    <row r="376" spans="1:29" x14ac:dyDescent="0.2">
      <c r="A376" s="7" t="s">
        <v>4</v>
      </c>
      <c r="B376" s="7" t="s">
        <v>5</v>
      </c>
      <c r="C376" s="7" t="s">
        <v>6</v>
      </c>
      <c r="D376" s="7">
        <v>7</v>
      </c>
      <c r="E376" s="7">
        <v>86</v>
      </c>
      <c r="F376" s="7">
        <v>2</v>
      </c>
      <c r="G376" s="7" t="s">
        <v>19</v>
      </c>
      <c r="H376" s="7" t="s">
        <v>20</v>
      </c>
      <c r="I376" s="7">
        <v>228</v>
      </c>
      <c r="J376" s="7">
        <v>1.0419</v>
      </c>
      <c r="K376" s="7">
        <v>228</v>
      </c>
      <c r="O376" s="8">
        <v>0</v>
      </c>
      <c r="P376" s="7">
        <v>27.15</v>
      </c>
      <c r="Q376" s="52">
        <v>14.2</v>
      </c>
      <c r="V376" s="8"/>
      <c r="W376" s="8"/>
      <c r="X376" s="8"/>
      <c r="Y376" s="8"/>
      <c r="Z376" s="8"/>
    </row>
    <row r="377" spans="1:29" x14ac:dyDescent="0.2">
      <c r="A377" s="7" t="s">
        <v>4</v>
      </c>
      <c r="B377" s="7" t="s">
        <v>5</v>
      </c>
      <c r="C377" s="7" t="s">
        <v>6</v>
      </c>
      <c r="D377" s="7">
        <v>7</v>
      </c>
      <c r="E377" s="7">
        <v>87</v>
      </c>
      <c r="F377" s="7">
        <v>3</v>
      </c>
      <c r="G377" s="7" t="s">
        <v>19</v>
      </c>
      <c r="H377" s="7" t="s">
        <v>20</v>
      </c>
      <c r="I377" s="7">
        <v>237</v>
      </c>
      <c r="J377" s="7">
        <v>1.0015000000000001</v>
      </c>
      <c r="K377" s="7">
        <v>237</v>
      </c>
      <c r="O377" s="8">
        <v>0</v>
      </c>
      <c r="P377" s="7">
        <v>26.02</v>
      </c>
      <c r="Q377" s="52">
        <v>14.1</v>
      </c>
      <c r="V377" s="8"/>
      <c r="W377" s="8"/>
      <c r="X377" s="8"/>
      <c r="Y377" s="8"/>
      <c r="Z377" s="8"/>
    </row>
    <row r="378" spans="1:29" x14ac:dyDescent="0.2">
      <c r="A378" s="7" t="s">
        <v>4</v>
      </c>
      <c r="B378" s="7" t="s">
        <v>5</v>
      </c>
      <c r="C378" s="7" t="s">
        <v>6</v>
      </c>
      <c r="D378" s="7">
        <v>7</v>
      </c>
      <c r="E378" s="7">
        <v>88</v>
      </c>
      <c r="F378" s="7">
        <v>4</v>
      </c>
      <c r="G378" s="7" t="s">
        <v>19</v>
      </c>
      <c r="H378" s="7" t="s">
        <v>20</v>
      </c>
      <c r="I378" s="7">
        <v>246</v>
      </c>
      <c r="J378" s="7">
        <v>1.0261</v>
      </c>
      <c r="K378" s="7">
        <v>246</v>
      </c>
      <c r="O378" s="8">
        <v>0</v>
      </c>
      <c r="P378" s="7">
        <v>17.09</v>
      </c>
      <c r="Q378" s="52">
        <v>12.4</v>
      </c>
      <c r="V378" s="8"/>
      <c r="W378" s="8"/>
      <c r="X378" s="8"/>
      <c r="Y378" s="8"/>
      <c r="Z378" s="8"/>
    </row>
    <row r="379" spans="1:29" x14ac:dyDescent="0.2">
      <c r="A379" s="7" t="s">
        <v>4</v>
      </c>
      <c r="B379" s="7" t="s">
        <v>5</v>
      </c>
      <c r="C379" s="7" t="s">
        <v>6</v>
      </c>
      <c r="D379" s="7">
        <v>7</v>
      </c>
      <c r="E379" s="7">
        <v>89</v>
      </c>
      <c r="F379" s="7">
        <v>5</v>
      </c>
      <c r="G379" s="7" t="s">
        <v>19</v>
      </c>
      <c r="H379" s="7" t="s">
        <v>20</v>
      </c>
      <c r="I379" s="7">
        <v>255</v>
      </c>
      <c r="J379" s="7">
        <v>1.0051000000000001</v>
      </c>
      <c r="K379" s="7">
        <v>255</v>
      </c>
      <c r="O379" s="8">
        <v>0</v>
      </c>
      <c r="P379" s="7">
        <v>23.34</v>
      </c>
      <c r="Q379" s="52">
        <v>13.5</v>
      </c>
      <c r="V379" s="8"/>
      <c r="W379" s="8"/>
      <c r="X379" s="8"/>
      <c r="Y379" s="8"/>
      <c r="Z379" s="8"/>
    </row>
    <row r="380" spans="1:29" x14ac:dyDescent="0.2">
      <c r="A380" s="7" t="s">
        <v>4</v>
      </c>
      <c r="B380" s="7" t="s">
        <v>5</v>
      </c>
      <c r="C380" s="7" t="s">
        <v>6</v>
      </c>
      <c r="D380" s="7">
        <v>7</v>
      </c>
      <c r="E380" s="7">
        <v>90</v>
      </c>
      <c r="F380" s="7">
        <v>6</v>
      </c>
      <c r="G380" s="7" t="s">
        <v>19</v>
      </c>
      <c r="H380" s="7" t="s">
        <v>20</v>
      </c>
      <c r="I380" s="7">
        <v>264</v>
      </c>
      <c r="J380" s="7">
        <v>1.0013000000000001</v>
      </c>
      <c r="K380" s="7">
        <v>264</v>
      </c>
      <c r="O380" s="8">
        <v>0</v>
      </c>
      <c r="P380" s="7">
        <v>15.53</v>
      </c>
      <c r="Q380" s="52">
        <v>11.9</v>
      </c>
      <c r="V380" s="8"/>
      <c r="W380" s="8"/>
      <c r="X380" s="8"/>
      <c r="Y380" s="8"/>
      <c r="Z380" s="8"/>
    </row>
    <row r="381" spans="1:29" x14ac:dyDescent="0.2">
      <c r="A381" s="7" t="s">
        <v>4</v>
      </c>
      <c r="B381" s="7" t="s">
        <v>5</v>
      </c>
      <c r="C381" s="7" t="s">
        <v>7</v>
      </c>
      <c r="D381" s="7">
        <v>7</v>
      </c>
      <c r="E381" s="7">
        <v>91</v>
      </c>
      <c r="F381" s="7">
        <v>1</v>
      </c>
      <c r="G381" s="7" t="s">
        <v>19</v>
      </c>
      <c r="H381" s="7" t="s">
        <v>20</v>
      </c>
      <c r="I381" s="7">
        <v>273</v>
      </c>
      <c r="J381" s="7">
        <v>1.0012000000000001</v>
      </c>
      <c r="K381" s="7">
        <v>273</v>
      </c>
      <c r="L381" s="41">
        <v>1.2027000000000001</v>
      </c>
      <c r="M381" s="7">
        <f t="shared" ref="M381:M398" si="59">L381-J381</f>
        <v>0.20150000000000001</v>
      </c>
      <c r="N381" s="8">
        <v>2</v>
      </c>
      <c r="P381" s="7">
        <v>25.58</v>
      </c>
      <c r="Q381" s="52">
        <v>14.3</v>
      </c>
      <c r="S381" s="9">
        <v>41323</v>
      </c>
      <c r="T381" s="9">
        <v>41326</v>
      </c>
      <c r="U381" s="7">
        <v>3</v>
      </c>
      <c r="V381" s="8">
        <f t="shared" ref="V381:V398" si="60">N381*EXP((LN(2)/$R$3)*U381)</f>
        <v>2.0167116222772985</v>
      </c>
      <c r="W381" s="8">
        <f t="shared" ref="W381:W398" si="61">V381/M381</f>
        <v>10.008494403361283</v>
      </c>
      <c r="X381" s="8">
        <f>AVERAGE(W381:W386)</f>
        <v>12.23112548291661</v>
      </c>
      <c r="Y381" s="8">
        <f>_xlfn.STDEV.S(W381:W386)</f>
        <v>14.237285290332183</v>
      </c>
      <c r="Z381" s="8"/>
      <c r="AA381" s="16">
        <f t="shared" ref="AA381:AA386" si="62">W381/22846</f>
        <v>4.3808519668043784E-4</v>
      </c>
      <c r="AB381" s="16">
        <f>AVERAGE(AA381:AA386)</f>
        <v>5.353727340854683E-4</v>
      </c>
      <c r="AC381" s="16">
        <f>_xlfn.STDEV.S(AA381:AA386)</f>
        <v>6.2318503415618412E-4</v>
      </c>
    </row>
    <row r="382" spans="1:29" x14ac:dyDescent="0.2">
      <c r="A382" s="7" t="s">
        <v>4</v>
      </c>
      <c r="B382" s="7" t="s">
        <v>5</v>
      </c>
      <c r="C382" s="7" t="s">
        <v>7</v>
      </c>
      <c r="D382" s="7">
        <v>7</v>
      </c>
      <c r="E382" s="7">
        <v>92</v>
      </c>
      <c r="F382" s="7">
        <v>2</v>
      </c>
      <c r="G382" s="7" t="s">
        <v>19</v>
      </c>
      <c r="H382" s="7" t="s">
        <v>20</v>
      </c>
      <c r="I382" s="7">
        <v>282</v>
      </c>
      <c r="J382" s="7">
        <v>1.0084</v>
      </c>
      <c r="K382" s="7">
        <v>282</v>
      </c>
      <c r="L382" s="41">
        <v>1.1782999999999999</v>
      </c>
      <c r="M382" s="7">
        <f t="shared" si="59"/>
        <v>0.16989999999999994</v>
      </c>
      <c r="N382" s="8">
        <v>1.5</v>
      </c>
      <c r="P382" s="7">
        <v>20.55</v>
      </c>
      <c r="Q382" s="52">
        <v>13.6</v>
      </c>
      <c r="S382" s="9">
        <v>41323</v>
      </c>
      <c r="T382" s="9">
        <v>41326</v>
      </c>
      <c r="U382" s="7">
        <v>3</v>
      </c>
      <c r="V382" s="8">
        <f t="shared" si="60"/>
        <v>1.5125337167079738</v>
      </c>
      <c r="W382" s="8">
        <f t="shared" si="61"/>
        <v>8.9024939182341036</v>
      </c>
      <c r="X382" s="8"/>
      <c r="Y382" s="8"/>
      <c r="Z382" s="8"/>
      <c r="AA382" s="16">
        <f t="shared" si="62"/>
        <v>3.8967407503432127E-4</v>
      </c>
    </row>
    <row r="383" spans="1:29" x14ac:dyDescent="0.2">
      <c r="A383" s="7" t="s">
        <v>4</v>
      </c>
      <c r="B383" s="7" t="s">
        <v>5</v>
      </c>
      <c r="C383" s="7" t="s">
        <v>7</v>
      </c>
      <c r="D383" s="7">
        <v>7</v>
      </c>
      <c r="E383" s="7">
        <v>93</v>
      </c>
      <c r="F383" s="7">
        <v>3</v>
      </c>
      <c r="G383" s="7" t="s">
        <v>19</v>
      </c>
      <c r="H383" s="7" t="s">
        <v>20</v>
      </c>
      <c r="I383" s="7">
        <v>291</v>
      </c>
      <c r="J383" s="7">
        <v>1.0349999999999999</v>
      </c>
      <c r="K383" s="7">
        <v>291</v>
      </c>
      <c r="L383" s="41">
        <v>1.2393000000000001</v>
      </c>
      <c r="M383" s="7">
        <f t="shared" si="59"/>
        <v>0.20430000000000015</v>
      </c>
      <c r="N383" s="8">
        <v>8</v>
      </c>
      <c r="P383" s="7">
        <v>23.4</v>
      </c>
      <c r="Q383" s="52">
        <v>14.2</v>
      </c>
      <c r="S383" s="9">
        <v>41323</v>
      </c>
      <c r="T383" s="9">
        <v>41326</v>
      </c>
      <c r="U383" s="7">
        <v>3</v>
      </c>
      <c r="V383" s="8">
        <f t="shared" si="60"/>
        <v>8.066846489109194</v>
      </c>
      <c r="W383" s="8">
        <f t="shared" si="61"/>
        <v>39.485298527210908</v>
      </c>
      <c r="X383" s="8"/>
      <c r="Y383" s="8"/>
      <c r="Z383" s="8"/>
      <c r="AA383" s="16">
        <f t="shared" si="62"/>
        <v>1.7283243686952161E-3</v>
      </c>
    </row>
    <row r="384" spans="1:29" x14ac:dyDescent="0.2">
      <c r="A384" s="7" t="s">
        <v>4</v>
      </c>
      <c r="B384" s="7" t="s">
        <v>5</v>
      </c>
      <c r="C384" s="7" t="s">
        <v>7</v>
      </c>
      <c r="D384" s="7">
        <v>7</v>
      </c>
      <c r="E384" s="7">
        <v>94</v>
      </c>
      <c r="F384" s="7">
        <v>4</v>
      </c>
      <c r="G384" s="7" t="s">
        <v>19</v>
      </c>
      <c r="H384" s="7" t="s">
        <v>20</v>
      </c>
      <c r="I384" s="7">
        <v>300</v>
      </c>
      <c r="J384" s="7">
        <v>1.0024999999999999</v>
      </c>
      <c r="K384" s="7">
        <v>300</v>
      </c>
      <c r="L384" s="41">
        <v>1.1532</v>
      </c>
      <c r="M384" s="7">
        <f t="shared" si="59"/>
        <v>0.15070000000000006</v>
      </c>
      <c r="N384" s="8">
        <v>0.3</v>
      </c>
      <c r="P384" s="7">
        <v>24.23</v>
      </c>
      <c r="Q384" s="52">
        <v>14.3</v>
      </c>
      <c r="S384" s="9">
        <v>41323</v>
      </c>
      <c r="T384" s="9">
        <v>41326</v>
      </c>
      <c r="U384" s="7">
        <v>3</v>
      </c>
      <c r="V384" s="8">
        <f t="shared" si="60"/>
        <v>0.30250674334159477</v>
      </c>
      <c r="W384" s="8">
        <f t="shared" si="61"/>
        <v>2.0073440168652597</v>
      </c>
      <c r="X384" s="8"/>
      <c r="Y384" s="8"/>
      <c r="Z384" s="8"/>
      <c r="AA384" s="16">
        <f t="shared" si="62"/>
        <v>8.7864134503425526E-5</v>
      </c>
    </row>
    <row r="385" spans="1:29" x14ac:dyDescent="0.2">
      <c r="A385" s="7" t="s">
        <v>4</v>
      </c>
      <c r="B385" s="7" t="s">
        <v>5</v>
      </c>
      <c r="C385" s="7" t="s">
        <v>7</v>
      </c>
      <c r="D385" s="7">
        <v>7</v>
      </c>
      <c r="E385" s="7">
        <v>95</v>
      </c>
      <c r="F385" s="7">
        <v>5</v>
      </c>
      <c r="G385" s="7" t="s">
        <v>19</v>
      </c>
      <c r="H385" s="7" t="s">
        <v>20</v>
      </c>
      <c r="I385" s="7">
        <v>309</v>
      </c>
      <c r="J385" s="7">
        <v>1.0262</v>
      </c>
      <c r="K385" s="7">
        <v>309</v>
      </c>
      <c r="L385" s="41">
        <v>1.1185</v>
      </c>
      <c r="M385" s="7">
        <f t="shared" si="59"/>
        <v>9.2300000000000049E-2</v>
      </c>
      <c r="N385" s="8">
        <v>0</v>
      </c>
      <c r="P385" s="7">
        <v>15.96</v>
      </c>
      <c r="Q385" s="52">
        <v>12.6</v>
      </c>
      <c r="S385" s="9">
        <v>41323</v>
      </c>
      <c r="T385" s="9">
        <v>41326</v>
      </c>
      <c r="U385" s="7">
        <v>3</v>
      </c>
      <c r="V385" s="8">
        <f t="shared" si="60"/>
        <v>0</v>
      </c>
      <c r="W385" s="8">
        <f t="shared" si="61"/>
        <v>0</v>
      </c>
      <c r="X385" s="8"/>
      <c r="Y385" s="8"/>
      <c r="Z385" s="8"/>
      <c r="AA385" s="16">
        <f t="shared" si="62"/>
        <v>0</v>
      </c>
    </row>
    <row r="386" spans="1:29" x14ac:dyDescent="0.2">
      <c r="A386" s="7" t="s">
        <v>4</v>
      </c>
      <c r="B386" s="7" t="s">
        <v>5</v>
      </c>
      <c r="C386" s="7" t="s">
        <v>7</v>
      </c>
      <c r="D386" s="7">
        <v>7</v>
      </c>
      <c r="E386" s="7">
        <v>96</v>
      </c>
      <c r="F386" s="7">
        <v>6</v>
      </c>
      <c r="G386" s="7" t="s">
        <v>19</v>
      </c>
      <c r="H386" s="7" t="s">
        <v>20</v>
      </c>
      <c r="I386" s="7">
        <v>318</v>
      </c>
      <c r="J386" s="7">
        <v>1.0262</v>
      </c>
      <c r="K386" s="7">
        <v>318</v>
      </c>
      <c r="L386" s="41">
        <v>1.3290999999999999</v>
      </c>
      <c r="M386" s="7">
        <f t="shared" si="59"/>
        <v>0.30289999999999995</v>
      </c>
      <c r="N386" s="8">
        <v>3.9</v>
      </c>
      <c r="P386" s="7">
        <v>27.43</v>
      </c>
      <c r="Q386" s="52">
        <v>14.8</v>
      </c>
      <c r="S386" s="9">
        <v>41323</v>
      </c>
      <c r="T386" s="9">
        <v>41326</v>
      </c>
      <c r="U386" s="7">
        <v>3</v>
      </c>
      <c r="V386" s="8">
        <f t="shared" si="60"/>
        <v>3.932587663440732</v>
      </c>
      <c r="W386" s="8">
        <f t="shared" si="61"/>
        <v>12.983122031828104</v>
      </c>
      <c r="X386" s="8"/>
      <c r="Y386" s="8"/>
      <c r="Z386" s="8"/>
      <c r="AA386" s="16">
        <f t="shared" si="62"/>
        <v>5.682886295994093E-4</v>
      </c>
    </row>
    <row r="387" spans="1:29" x14ac:dyDescent="0.2">
      <c r="A387" s="7" t="s">
        <v>4</v>
      </c>
      <c r="B387" s="7" t="s">
        <v>5</v>
      </c>
      <c r="C387" s="7" t="s">
        <v>9</v>
      </c>
      <c r="D387" s="7">
        <v>7</v>
      </c>
      <c r="E387" s="7">
        <v>1</v>
      </c>
      <c r="F387" s="7">
        <v>1</v>
      </c>
      <c r="G387" s="7" t="s">
        <v>17</v>
      </c>
      <c r="H387" s="7" t="s">
        <v>18</v>
      </c>
      <c r="I387" s="7">
        <v>380</v>
      </c>
      <c r="J387" s="7">
        <v>1.0474000000000001</v>
      </c>
      <c r="K387" s="7">
        <v>380</v>
      </c>
      <c r="L387" s="41">
        <v>1.2318</v>
      </c>
      <c r="M387" s="7">
        <f t="shared" si="59"/>
        <v>0.1843999999999999</v>
      </c>
      <c r="N387" s="8">
        <v>13.5</v>
      </c>
      <c r="O387" s="46"/>
      <c r="P387" s="44">
        <v>16.28</v>
      </c>
      <c r="Q387" s="52">
        <v>12.7</v>
      </c>
      <c r="S387" s="9">
        <v>41323</v>
      </c>
      <c r="T387" s="9">
        <v>41339</v>
      </c>
      <c r="U387" s="7">
        <v>16</v>
      </c>
      <c r="V387" s="8">
        <f t="shared" si="60"/>
        <v>14.112611872953638</v>
      </c>
      <c r="W387" s="8">
        <f t="shared" si="61"/>
        <v>76.532602347904799</v>
      </c>
      <c r="X387" s="8">
        <f>AVERAGE(W387:W392)</f>
        <v>60.902157575074163</v>
      </c>
      <c r="Y387" s="8">
        <f>_xlfn.STDEV.S(W387:W392)</f>
        <v>20.848824521712913</v>
      </c>
      <c r="Z387" s="8"/>
      <c r="AA387" s="16">
        <f t="shared" ref="AA387:AA392" si="63">W387/25727</f>
        <v>2.9747969972365529E-3</v>
      </c>
      <c r="AB387" s="16">
        <f>AVERAGE(AA387:AA392)</f>
        <v>2.3672467670180805E-3</v>
      </c>
      <c r="AC387" s="16">
        <f>_xlfn.STDEV.S(AA387:AA392)</f>
        <v>8.1038692897395567E-4</v>
      </c>
    </row>
    <row r="388" spans="1:29" x14ac:dyDescent="0.2">
      <c r="A388" s="7" t="s">
        <v>4</v>
      </c>
      <c r="B388" s="7" t="s">
        <v>5</v>
      </c>
      <c r="C388" s="7" t="s">
        <v>9</v>
      </c>
      <c r="D388" s="7">
        <v>7</v>
      </c>
      <c r="E388" s="7">
        <v>2</v>
      </c>
      <c r="F388" s="7">
        <v>2</v>
      </c>
      <c r="G388" s="7" t="s">
        <v>17</v>
      </c>
      <c r="H388" s="7" t="s">
        <v>18</v>
      </c>
      <c r="I388" s="7">
        <v>389</v>
      </c>
      <c r="J388" s="7">
        <v>1.0582</v>
      </c>
      <c r="K388" s="7">
        <v>389</v>
      </c>
      <c r="L388" s="41">
        <v>1.4384999999999999</v>
      </c>
      <c r="M388" s="7">
        <f t="shared" si="59"/>
        <v>0.38029999999999986</v>
      </c>
      <c r="N388" s="8">
        <v>22.8</v>
      </c>
      <c r="O388" s="46"/>
      <c r="P388" s="44">
        <v>29.45</v>
      </c>
      <c r="Q388" s="52">
        <v>15.5</v>
      </c>
      <c r="S388" s="9">
        <v>41323</v>
      </c>
      <c r="T388" s="9">
        <v>41339</v>
      </c>
      <c r="U388" s="7">
        <v>16</v>
      </c>
      <c r="V388" s="8">
        <f t="shared" si="60"/>
        <v>23.834633385432809</v>
      </c>
      <c r="W388" s="8">
        <f t="shared" si="61"/>
        <v>62.673240561222244</v>
      </c>
      <c r="X388" s="8"/>
      <c r="Y388" s="8"/>
      <c r="Z388" s="8"/>
      <c r="AA388" s="16">
        <f t="shared" si="63"/>
        <v>2.4360881782260753E-3</v>
      </c>
    </row>
    <row r="389" spans="1:29" x14ac:dyDescent="0.2">
      <c r="A389" s="7" t="s">
        <v>4</v>
      </c>
      <c r="B389" s="7" t="s">
        <v>5</v>
      </c>
      <c r="C389" s="7" t="s">
        <v>9</v>
      </c>
      <c r="D389" s="7">
        <v>7</v>
      </c>
      <c r="E389" s="7">
        <v>3</v>
      </c>
      <c r="F389" s="7">
        <v>3</v>
      </c>
      <c r="G389" s="7" t="s">
        <v>17</v>
      </c>
      <c r="H389" s="7" t="s">
        <v>18</v>
      </c>
      <c r="I389" s="7">
        <v>398</v>
      </c>
      <c r="J389" s="7">
        <v>1.0472999999999999</v>
      </c>
      <c r="K389" s="7">
        <v>398</v>
      </c>
      <c r="L389" s="41">
        <v>1.2488999999999999</v>
      </c>
      <c r="M389" s="7">
        <f t="shared" si="59"/>
        <v>0.2016</v>
      </c>
      <c r="N389" s="8">
        <v>13.7</v>
      </c>
      <c r="P389" s="7">
        <v>15.08</v>
      </c>
      <c r="Q389" s="52">
        <v>12.7</v>
      </c>
      <c r="S389" s="9">
        <v>41323</v>
      </c>
      <c r="T389" s="9">
        <v>41339</v>
      </c>
      <c r="U389" s="7">
        <v>16</v>
      </c>
      <c r="V389" s="8">
        <f t="shared" si="60"/>
        <v>14.321687604404802</v>
      </c>
      <c r="W389" s="8">
        <f t="shared" si="61"/>
        <v>71.040117085341279</v>
      </c>
      <c r="X389" s="8"/>
      <c r="Y389" s="8"/>
      <c r="Z389" s="8"/>
      <c r="AA389" s="16">
        <f t="shared" si="63"/>
        <v>2.7613059076200598E-3</v>
      </c>
    </row>
    <row r="390" spans="1:29" x14ac:dyDescent="0.2">
      <c r="A390" s="7" t="s">
        <v>4</v>
      </c>
      <c r="B390" s="7" t="s">
        <v>5</v>
      </c>
      <c r="C390" s="7" t="s">
        <v>9</v>
      </c>
      <c r="D390" s="7">
        <v>7</v>
      </c>
      <c r="E390" s="7">
        <v>4</v>
      </c>
      <c r="F390" s="7">
        <v>4</v>
      </c>
      <c r="G390" s="7" t="s">
        <v>17</v>
      </c>
      <c r="H390" s="7" t="s">
        <v>18</v>
      </c>
      <c r="I390" s="7">
        <v>407</v>
      </c>
      <c r="J390" s="7">
        <v>1.0483</v>
      </c>
      <c r="K390" s="7">
        <v>407</v>
      </c>
      <c r="L390" s="41">
        <v>1.3367</v>
      </c>
      <c r="M390" s="7">
        <f t="shared" si="59"/>
        <v>0.28839999999999999</v>
      </c>
      <c r="N390" s="8">
        <v>17.7</v>
      </c>
      <c r="P390" s="7">
        <v>26.2</v>
      </c>
      <c r="Q390" s="52">
        <v>14.9</v>
      </c>
      <c r="S390" s="9">
        <v>41323</v>
      </c>
      <c r="T390" s="9">
        <v>41339</v>
      </c>
      <c r="U390" s="7">
        <v>16</v>
      </c>
      <c r="V390" s="8">
        <f t="shared" si="60"/>
        <v>18.503202233428102</v>
      </c>
      <c r="W390" s="8">
        <f t="shared" si="61"/>
        <v>64.15812147513212</v>
      </c>
      <c r="X390" s="8"/>
      <c r="Y390" s="8"/>
      <c r="Z390" s="8"/>
      <c r="AA390" s="16">
        <f t="shared" si="63"/>
        <v>2.4938050093338562E-3</v>
      </c>
    </row>
    <row r="391" spans="1:29" x14ac:dyDescent="0.2">
      <c r="A391" s="7" t="s">
        <v>4</v>
      </c>
      <c r="B391" s="7" t="s">
        <v>5</v>
      </c>
      <c r="C391" s="7" t="s">
        <v>9</v>
      </c>
      <c r="D391" s="7">
        <v>7</v>
      </c>
      <c r="E391" s="7">
        <v>5</v>
      </c>
      <c r="F391" s="7">
        <v>5</v>
      </c>
      <c r="G391" s="7" t="s">
        <v>17</v>
      </c>
      <c r="H391" s="7" t="s">
        <v>18</v>
      </c>
      <c r="I391" s="7">
        <v>416</v>
      </c>
      <c r="J391" s="7">
        <v>1.0487</v>
      </c>
      <c r="K391" s="7">
        <v>416</v>
      </c>
      <c r="L391" s="41">
        <v>1.2932999999999999</v>
      </c>
      <c r="M391" s="7">
        <f t="shared" si="59"/>
        <v>0.24459999999999993</v>
      </c>
      <c r="N391" s="8">
        <v>16.7</v>
      </c>
      <c r="S391" s="9">
        <v>41323</v>
      </c>
      <c r="T391" s="9">
        <v>41339</v>
      </c>
      <c r="U391" s="7">
        <v>16</v>
      </c>
      <c r="V391" s="8">
        <f t="shared" si="60"/>
        <v>17.457823576172277</v>
      </c>
      <c r="W391" s="8">
        <f t="shared" si="61"/>
        <v>71.372950025234189</v>
      </c>
      <c r="X391" s="8"/>
      <c r="Y391" s="8"/>
      <c r="Z391" s="8"/>
      <c r="AA391" s="16">
        <f t="shared" si="63"/>
        <v>2.7742430141576629E-3</v>
      </c>
    </row>
    <row r="392" spans="1:29" x14ac:dyDescent="0.2">
      <c r="A392" s="7" t="s">
        <v>4</v>
      </c>
      <c r="B392" s="7" t="s">
        <v>5</v>
      </c>
      <c r="C392" s="7" t="s">
        <v>9</v>
      </c>
      <c r="D392" s="7">
        <v>7</v>
      </c>
      <c r="E392" s="7">
        <v>6</v>
      </c>
      <c r="F392" s="7">
        <v>6</v>
      </c>
      <c r="G392" s="7" t="s">
        <v>17</v>
      </c>
      <c r="H392" s="7" t="s">
        <v>18</v>
      </c>
      <c r="I392" s="7">
        <v>425</v>
      </c>
      <c r="J392" s="7">
        <v>1.0618000000000001</v>
      </c>
      <c r="K392" s="7">
        <v>425</v>
      </c>
      <c r="L392" s="41">
        <v>1.2854000000000001</v>
      </c>
      <c r="M392" s="7">
        <f t="shared" si="59"/>
        <v>0.22360000000000002</v>
      </c>
      <c r="N392" s="8">
        <v>4.2</v>
      </c>
      <c r="S392" s="9">
        <v>41323</v>
      </c>
      <c r="T392" s="9">
        <v>41339</v>
      </c>
      <c r="U392" s="7">
        <v>16</v>
      </c>
      <c r="V392" s="8">
        <f t="shared" si="60"/>
        <v>4.3905903604744649</v>
      </c>
      <c r="W392" s="8">
        <f t="shared" si="61"/>
        <v>19.635913955610306</v>
      </c>
      <c r="X392" s="8">
        <f>AVERAGE(W392:W397)</f>
        <v>23.896400423106119</v>
      </c>
      <c r="Y392" s="8">
        <f>_xlfn.STDEV.S(W392:W397)</f>
        <v>18.391174623233155</v>
      </c>
      <c r="Z392" s="8"/>
      <c r="AA392" s="16">
        <f t="shared" si="63"/>
        <v>7.6324149553427551E-4</v>
      </c>
    </row>
    <row r="393" spans="1:29" x14ac:dyDescent="0.2">
      <c r="A393" s="7" t="s">
        <v>4</v>
      </c>
      <c r="B393" s="7" t="s">
        <v>5</v>
      </c>
      <c r="C393" s="7" t="s">
        <v>8</v>
      </c>
      <c r="D393" s="7">
        <v>7</v>
      </c>
      <c r="E393" s="7">
        <v>7</v>
      </c>
      <c r="F393" s="7">
        <v>1</v>
      </c>
      <c r="G393" s="7" t="s">
        <v>17</v>
      </c>
      <c r="H393" s="7" t="s">
        <v>18</v>
      </c>
      <c r="I393" s="7">
        <v>326</v>
      </c>
      <c r="J393" s="7">
        <v>1.0487</v>
      </c>
      <c r="K393" s="7">
        <v>326</v>
      </c>
      <c r="L393" s="41">
        <v>1.3934</v>
      </c>
      <c r="M393" s="7">
        <f t="shared" si="59"/>
        <v>0.34470000000000001</v>
      </c>
      <c r="N393" s="8">
        <v>1.9</v>
      </c>
      <c r="P393" s="7">
        <v>28.05</v>
      </c>
      <c r="Q393" s="52">
        <v>15.1</v>
      </c>
      <c r="S393" s="9">
        <v>41323</v>
      </c>
      <c r="T393" s="9">
        <v>41339</v>
      </c>
      <c r="U393" s="7">
        <v>16</v>
      </c>
      <c r="V393" s="8">
        <f t="shared" si="60"/>
        <v>1.9862194487860674</v>
      </c>
      <c r="W393" s="8">
        <f t="shared" si="61"/>
        <v>5.7621684037889969</v>
      </c>
      <c r="X393" s="8"/>
      <c r="Y393" s="8"/>
      <c r="Z393" s="8"/>
      <c r="AA393" s="16">
        <f t="shared" ref="AA393:AA398" si="64">W393/41719</f>
        <v>1.3811856477358031E-4</v>
      </c>
      <c r="AB393" s="16">
        <f>AVERAGE(AA393:AA398)</f>
        <v>5.5804810602949585E-4</v>
      </c>
      <c r="AC393" s="16">
        <f>_xlfn.STDEV.S(AA393:AA398)</f>
        <v>4.4637870215752932E-4</v>
      </c>
    </row>
    <row r="394" spans="1:29" x14ac:dyDescent="0.2">
      <c r="A394" s="7" t="s">
        <v>4</v>
      </c>
      <c r="B394" s="7" t="s">
        <v>5</v>
      </c>
      <c r="C394" s="7" t="s">
        <v>8</v>
      </c>
      <c r="D394" s="7">
        <v>7</v>
      </c>
      <c r="E394" s="7">
        <v>8</v>
      </c>
      <c r="F394" s="7">
        <v>2</v>
      </c>
      <c r="G394" s="7" t="s">
        <v>17</v>
      </c>
      <c r="H394" s="7" t="s">
        <v>18</v>
      </c>
      <c r="I394" s="7">
        <v>335</v>
      </c>
      <c r="J394" s="7">
        <v>1.0111000000000001</v>
      </c>
      <c r="K394" s="7">
        <v>335</v>
      </c>
      <c r="L394" s="41">
        <v>1.3186</v>
      </c>
      <c r="M394" s="7">
        <f t="shared" si="59"/>
        <v>0.30749999999999988</v>
      </c>
      <c r="N394" s="8">
        <v>7.1</v>
      </c>
      <c r="P394" s="7">
        <v>25.76</v>
      </c>
      <c r="Q394" s="52">
        <v>14.8</v>
      </c>
      <c r="S394" s="9">
        <v>41323</v>
      </c>
      <c r="T394" s="9">
        <v>41339</v>
      </c>
      <c r="U394" s="7">
        <v>16</v>
      </c>
      <c r="V394" s="8">
        <f t="shared" si="60"/>
        <v>7.4221884665163573</v>
      </c>
      <c r="W394" s="8">
        <f t="shared" si="61"/>
        <v>24.137198265093854</v>
      </c>
      <c r="X394" s="8"/>
      <c r="Y394" s="8"/>
      <c r="Z394" s="8"/>
      <c r="AA394" s="16">
        <f t="shared" si="64"/>
        <v>5.7856607936656809E-4</v>
      </c>
    </row>
    <row r="395" spans="1:29" x14ac:dyDescent="0.2">
      <c r="A395" s="7" t="s">
        <v>4</v>
      </c>
      <c r="B395" s="7" t="s">
        <v>5</v>
      </c>
      <c r="C395" s="7" t="s">
        <v>8</v>
      </c>
      <c r="D395" s="7">
        <v>7</v>
      </c>
      <c r="E395" s="7">
        <v>9</v>
      </c>
      <c r="F395" s="7">
        <v>3</v>
      </c>
      <c r="G395" s="7" t="s">
        <v>17</v>
      </c>
      <c r="H395" s="7" t="s">
        <v>18</v>
      </c>
      <c r="I395" s="7">
        <v>344</v>
      </c>
      <c r="J395" s="7">
        <v>1.0434000000000001</v>
      </c>
      <c r="K395" s="7">
        <v>344</v>
      </c>
      <c r="L395" s="41">
        <v>1.2564</v>
      </c>
      <c r="M395" s="7">
        <f t="shared" si="59"/>
        <v>0.21299999999999986</v>
      </c>
      <c r="N395" s="8">
        <v>4.4000000000000004</v>
      </c>
      <c r="P395" s="7">
        <v>15.58</v>
      </c>
      <c r="Q395" s="52">
        <v>12.5</v>
      </c>
      <c r="S395" s="9">
        <v>41323</v>
      </c>
      <c r="T395" s="9">
        <v>41339</v>
      </c>
      <c r="U395" s="7">
        <v>16</v>
      </c>
      <c r="V395" s="8">
        <f t="shared" si="60"/>
        <v>4.5996660919256307</v>
      </c>
      <c r="W395" s="8">
        <f t="shared" si="61"/>
        <v>21.594676487913773</v>
      </c>
      <c r="X395" s="8"/>
      <c r="Y395" s="8"/>
      <c r="Z395" s="8"/>
      <c r="AA395" s="16">
        <f t="shared" si="64"/>
        <v>5.1762210234937976E-4</v>
      </c>
    </row>
    <row r="396" spans="1:29" x14ac:dyDescent="0.2">
      <c r="A396" s="7" t="s">
        <v>4</v>
      </c>
      <c r="B396" s="7" t="s">
        <v>5</v>
      </c>
      <c r="C396" s="7" t="s">
        <v>8</v>
      </c>
      <c r="D396" s="7">
        <v>7</v>
      </c>
      <c r="E396" s="7">
        <v>10</v>
      </c>
      <c r="F396" s="7">
        <v>4</v>
      </c>
      <c r="G396" s="7" t="s">
        <v>17</v>
      </c>
      <c r="H396" s="7" t="s">
        <v>18</v>
      </c>
      <c r="I396" s="7">
        <v>353</v>
      </c>
      <c r="J396" s="7">
        <v>1.0048999999999999</v>
      </c>
      <c r="K396" s="7">
        <v>353</v>
      </c>
      <c r="L396" s="41">
        <v>1.2923</v>
      </c>
      <c r="M396" s="7">
        <f t="shared" si="59"/>
        <v>0.2874000000000001</v>
      </c>
      <c r="N396" s="8">
        <v>16.2</v>
      </c>
      <c r="P396" s="7">
        <v>25.69</v>
      </c>
      <c r="Q396" s="52">
        <v>14.7</v>
      </c>
      <c r="S396" s="9">
        <v>41323</v>
      </c>
      <c r="T396" s="9">
        <v>41339</v>
      </c>
      <c r="U396" s="7">
        <v>16</v>
      </c>
      <c r="V396" s="8">
        <f t="shared" si="60"/>
        <v>16.935134247544365</v>
      </c>
      <c r="W396" s="8">
        <f t="shared" si="61"/>
        <v>58.925310534253164</v>
      </c>
      <c r="X396" s="8"/>
      <c r="Y396" s="8"/>
      <c r="Z396" s="8"/>
      <c r="AA396" s="16">
        <f t="shared" si="64"/>
        <v>1.412433436425925E-3</v>
      </c>
    </row>
    <row r="397" spans="1:29" x14ac:dyDescent="0.2">
      <c r="A397" s="7" t="s">
        <v>4</v>
      </c>
      <c r="B397" s="7" t="s">
        <v>5</v>
      </c>
      <c r="C397" s="7" t="s">
        <v>8</v>
      </c>
      <c r="D397" s="7">
        <v>7</v>
      </c>
      <c r="E397" s="7">
        <v>11</v>
      </c>
      <c r="F397" s="7">
        <v>5</v>
      </c>
      <c r="G397" s="7" t="s">
        <v>17</v>
      </c>
      <c r="H397" s="7" t="s">
        <v>18</v>
      </c>
      <c r="I397" s="7">
        <v>362</v>
      </c>
      <c r="J397" s="7">
        <v>1.0363</v>
      </c>
      <c r="K397" s="7">
        <v>362</v>
      </c>
      <c r="L397" s="41">
        <v>1.3580000000000001</v>
      </c>
      <c r="M397" s="7">
        <f t="shared" si="59"/>
        <v>0.3217000000000001</v>
      </c>
      <c r="N397" s="8">
        <v>4.0999999999999996</v>
      </c>
      <c r="P397" s="7">
        <v>26.24</v>
      </c>
      <c r="Q397" s="52">
        <v>14.9</v>
      </c>
      <c r="S397" s="9">
        <v>41323</v>
      </c>
      <c r="T397" s="9">
        <v>41339</v>
      </c>
      <c r="U397" s="7">
        <v>16</v>
      </c>
      <c r="V397" s="8">
        <f t="shared" si="60"/>
        <v>4.2860524947488825</v>
      </c>
      <c r="W397" s="8">
        <f t="shared" si="61"/>
        <v>13.323134891976627</v>
      </c>
      <c r="X397" s="8"/>
      <c r="Y397" s="8"/>
      <c r="Z397" s="8"/>
      <c r="AA397" s="16">
        <f t="shared" si="64"/>
        <v>3.1935412862188999E-4</v>
      </c>
    </row>
    <row r="398" spans="1:29" x14ac:dyDescent="0.2">
      <c r="A398" s="7" t="s">
        <v>4</v>
      </c>
      <c r="B398" s="7" t="s">
        <v>5</v>
      </c>
      <c r="C398" s="7" t="s">
        <v>8</v>
      </c>
      <c r="D398" s="7">
        <v>7</v>
      </c>
      <c r="E398" s="7">
        <v>12</v>
      </c>
      <c r="F398" s="7">
        <v>6</v>
      </c>
      <c r="G398" s="7" t="s">
        <v>17</v>
      </c>
      <c r="H398" s="7" t="s">
        <v>18</v>
      </c>
      <c r="I398" s="7">
        <v>371</v>
      </c>
      <c r="J398" s="7">
        <v>1.0495000000000001</v>
      </c>
      <c r="K398" s="7">
        <v>371</v>
      </c>
      <c r="L398" s="41">
        <v>1.3642000000000001</v>
      </c>
      <c r="M398" s="7">
        <f t="shared" si="59"/>
        <v>0.31469999999999998</v>
      </c>
      <c r="N398" s="8">
        <v>4.8</v>
      </c>
      <c r="P398" s="7">
        <v>21.71</v>
      </c>
      <c r="Q398" s="52">
        <v>14.1</v>
      </c>
      <c r="S398" s="9">
        <v>41323</v>
      </c>
      <c r="T398" s="9">
        <v>41339</v>
      </c>
      <c r="U398" s="7">
        <v>16</v>
      </c>
      <c r="V398" s="8">
        <f t="shared" si="60"/>
        <v>5.0178175548279595</v>
      </c>
      <c r="W398" s="8">
        <f t="shared" si="61"/>
        <v>15.9447650296408</v>
      </c>
      <c r="X398" s="8"/>
      <c r="Y398" s="8"/>
      <c r="Z398" s="8"/>
      <c r="AA398" s="16">
        <f t="shared" si="64"/>
        <v>3.8219432463963183E-4</v>
      </c>
    </row>
    <row r="399" spans="1:29" x14ac:dyDescent="0.2">
      <c r="A399" s="7" t="s">
        <v>4</v>
      </c>
      <c r="B399" s="7" t="s">
        <v>5</v>
      </c>
      <c r="C399" s="7" t="s">
        <v>6</v>
      </c>
      <c r="D399" s="7">
        <v>7</v>
      </c>
      <c r="E399" s="7">
        <v>13</v>
      </c>
      <c r="F399" s="7">
        <v>1</v>
      </c>
      <c r="G399" s="7" t="s">
        <v>17</v>
      </c>
      <c r="H399" s="7" t="s">
        <v>18</v>
      </c>
      <c r="I399" s="7">
        <v>218</v>
      </c>
      <c r="J399" s="7">
        <v>1.0114000000000001</v>
      </c>
      <c r="K399" s="7">
        <v>218</v>
      </c>
      <c r="P399" s="7">
        <v>25.29</v>
      </c>
      <c r="Q399" s="52">
        <v>14.1</v>
      </c>
      <c r="V399" s="8"/>
      <c r="W399" s="8"/>
      <c r="X399" s="8"/>
      <c r="Y399" s="8"/>
      <c r="Z399" s="8"/>
    </row>
    <row r="400" spans="1:29" x14ac:dyDescent="0.2">
      <c r="A400" s="7" t="s">
        <v>4</v>
      </c>
      <c r="B400" s="7" t="s">
        <v>5</v>
      </c>
      <c r="C400" s="7" t="s">
        <v>6</v>
      </c>
      <c r="D400" s="7">
        <v>7</v>
      </c>
      <c r="E400" s="7">
        <v>14</v>
      </c>
      <c r="F400" s="7">
        <v>2</v>
      </c>
      <c r="G400" s="7" t="s">
        <v>17</v>
      </c>
      <c r="H400" s="7" t="s">
        <v>18</v>
      </c>
      <c r="I400" s="7">
        <v>227</v>
      </c>
      <c r="J400" s="7">
        <v>1.0219</v>
      </c>
      <c r="K400" s="7">
        <v>227</v>
      </c>
      <c r="P400" s="7">
        <v>27.15</v>
      </c>
      <c r="Q400" s="52">
        <v>14.2</v>
      </c>
      <c r="V400" s="8"/>
      <c r="W400" s="8"/>
      <c r="X400" s="8"/>
      <c r="Y400" s="8"/>
      <c r="Z400" s="8"/>
    </row>
    <row r="401" spans="1:29" x14ac:dyDescent="0.2">
      <c r="A401" s="7" t="s">
        <v>4</v>
      </c>
      <c r="B401" s="7" t="s">
        <v>5</v>
      </c>
      <c r="C401" s="7" t="s">
        <v>6</v>
      </c>
      <c r="D401" s="7">
        <v>7</v>
      </c>
      <c r="E401" s="7">
        <v>15</v>
      </c>
      <c r="F401" s="7">
        <v>3</v>
      </c>
      <c r="G401" s="7" t="s">
        <v>17</v>
      </c>
      <c r="H401" s="7" t="s">
        <v>18</v>
      </c>
      <c r="I401" s="7">
        <v>236</v>
      </c>
      <c r="J401" s="7">
        <v>1.0039</v>
      </c>
      <c r="K401" s="7">
        <v>236</v>
      </c>
      <c r="P401" s="7">
        <v>26.02</v>
      </c>
      <c r="Q401" s="52">
        <v>14.1</v>
      </c>
      <c r="V401" s="8"/>
      <c r="W401" s="8"/>
      <c r="X401" s="8"/>
      <c r="Y401" s="8"/>
      <c r="Z401" s="8"/>
    </row>
    <row r="402" spans="1:29" x14ac:dyDescent="0.2">
      <c r="A402" s="7" t="s">
        <v>4</v>
      </c>
      <c r="B402" s="7" t="s">
        <v>5</v>
      </c>
      <c r="C402" s="7" t="s">
        <v>6</v>
      </c>
      <c r="D402" s="7">
        <v>7</v>
      </c>
      <c r="E402" s="7">
        <v>16</v>
      </c>
      <c r="F402" s="7">
        <v>4</v>
      </c>
      <c r="G402" s="7" t="s">
        <v>17</v>
      </c>
      <c r="H402" s="7" t="s">
        <v>18</v>
      </c>
      <c r="I402" s="7">
        <v>245</v>
      </c>
      <c r="J402" s="7">
        <v>1.0128999999999999</v>
      </c>
      <c r="K402" s="7">
        <v>245</v>
      </c>
      <c r="P402" s="7">
        <v>17.09</v>
      </c>
      <c r="Q402" s="52">
        <v>12.4</v>
      </c>
      <c r="V402" s="8"/>
      <c r="W402" s="8"/>
      <c r="X402" s="8"/>
      <c r="Y402" s="8"/>
      <c r="Z402" s="8"/>
    </row>
    <row r="403" spans="1:29" x14ac:dyDescent="0.2">
      <c r="A403" s="7" t="s">
        <v>4</v>
      </c>
      <c r="B403" s="7" t="s">
        <v>5</v>
      </c>
      <c r="C403" s="7" t="s">
        <v>6</v>
      </c>
      <c r="D403" s="7">
        <v>7</v>
      </c>
      <c r="E403" s="7">
        <v>17</v>
      </c>
      <c r="F403" s="7">
        <v>5</v>
      </c>
      <c r="G403" s="7" t="s">
        <v>17</v>
      </c>
      <c r="H403" s="7" t="s">
        <v>18</v>
      </c>
      <c r="I403" s="7">
        <v>254</v>
      </c>
      <c r="J403" s="7">
        <v>1.0381</v>
      </c>
      <c r="K403" s="7">
        <v>254</v>
      </c>
      <c r="P403" s="7">
        <v>23.34</v>
      </c>
      <c r="Q403" s="52">
        <v>13.5</v>
      </c>
      <c r="V403" s="8"/>
      <c r="W403" s="8"/>
      <c r="X403" s="8"/>
      <c r="Y403" s="8"/>
      <c r="Z403" s="8"/>
    </row>
    <row r="404" spans="1:29" x14ac:dyDescent="0.2">
      <c r="A404" s="7" t="s">
        <v>4</v>
      </c>
      <c r="B404" s="7" t="s">
        <v>5</v>
      </c>
      <c r="C404" s="7" t="s">
        <v>6</v>
      </c>
      <c r="D404" s="7">
        <v>7</v>
      </c>
      <c r="E404" s="7">
        <v>18</v>
      </c>
      <c r="F404" s="7">
        <v>6</v>
      </c>
      <c r="G404" s="7" t="s">
        <v>17</v>
      </c>
      <c r="H404" s="7" t="s">
        <v>18</v>
      </c>
      <c r="I404" s="7">
        <v>263</v>
      </c>
      <c r="J404" s="7">
        <v>1.0059</v>
      </c>
      <c r="K404" s="7">
        <v>263</v>
      </c>
      <c r="P404" s="7">
        <v>15.53</v>
      </c>
      <c r="Q404" s="52">
        <v>11.9</v>
      </c>
      <c r="V404" s="8"/>
      <c r="W404" s="8"/>
      <c r="X404" s="8"/>
      <c r="Y404" s="8"/>
      <c r="Z404" s="8"/>
    </row>
    <row r="405" spans="1:29" x14ac:dyDescent="0.2">
      <c r="A405" s="7" t="s">
        <v>4</v>
      </c>
      <c r="B405" s="7" t="s">
        <v>5</v>
      </c>
      <c r="C405" s="7" t="s">
        <v>7</v>
      </c>
      <c r="D405" s="7">
        <v>7</v>
      </c>
      <c r="E405" s="7">
        <v>19</v>
      </c>
      <c r="F405" s="7">
        <v>1</v>
      </c>
      <c r="G405" s="7" t="s">
        <v>17</v>
      </c>
      <c r="H405" s="7" t="s">
        <v>18</v>
      </c>
      <c r="I405" s="7">
        <v>272</v>
      </c>
      <c r="J405" s="7">
        <v>1.0094000000000001</v>
      </c>
      <c r="K405" s="7">
        <v>272</v>
      </c>
      <c r="L405" s="41">
        <v>1.3363</v>
      </c>
      <c r="M405" s="7">
        <f t="shared" ref="M405:M422" si="65">L405-J405</f>
        <v>0.32689999999999997</v>
      </c>
      <c r="N405" s="8">
        <v>31.4</v>
      </c>
      <c r="P405" s="7">
        <v>25.58</v>
      </c>
      <c r="Q405" s="52">
        <v>14.3</v>
      </c>
      <c r="S405" s="9">
        <v>41323</v>
      </c>
      <c r="T405" s="9">
        <v>41339</v>
      </c>
      <c r="U405" s="7">
        <v>16</v>
      </c>
      <c r="V405" s="8">
        <f t="shared" ref="V405:V422" si="66">N405*EXP((LN(2)/$R$3)*U405)</f>
        <v>32.824889837832906</v>
      </c>
      <c r="W405" s="8">
        <f t="shared" ref="W405:W422" si="67">V405/M405</f>
        <v>100.41263333690091</v>
      </c>
      <c r="X405" s="8">
        <f>AVERAGE(W405:W410)</f>
        <v>55.170676965329534</v>
      </c>
      <c r="Y405" s="8">
        <f>_xlfn.STDEV.S(W405:W410)</f>
        <v>31.175970808504623</v>
      </c>
      <c r="Z405" s="8"/>
      <c r="AA405" s="16">
        <f t="shared" ref="AA405:AA410" si="68">W405/22846</f>
        <v>4.3951953662304524E-3</v>
      </c>
      <c r="AB405" s="16">
        <f>AVERAGE(AA405:AA410)</f>
        <v>2.4148943782425604E-3</v>
      </c>
      <c r="AC405" s="16">
        <f>_xlfn.STDEV.S(AA405:AA410)</f>
        <v>1.364613972183517E-3</v>
      </c>
    </row>
    <row r="406" spans="1:29" x14ac:dyDescent="0.2">
      <c r="A406" s="7" t="s">
        <v>4</v>
      </c>
      <c r="B406" s="7" t="s">
        <v>5</v>
      </c>
      <c r="C406" s="7" t="s">
        <v>7</v>
      </c>
      <c r="D406" s="7">
        <v>7</v>
      </c>
      <c r="E406" s="7">
        <v>20</v>
      </c>
      <c r="F406" s="7">
        <v>2</v>
      </c>
      <c r="G406" s="7" t="s">
        <v>17</v>
      </c>
      <c r="H406" s="7" t="s">
        <v>18</v>
      </c>
      <c r="I406" s="7">
        <v>281</v>
      </c>
      <c r="J406" s="7">
        <v>1.0094000000000001</v>
      </c>
      <c r="K406" s="7">
        <v>281</v>
      </c>
      <c r="L406" s="41">
        <v>1.2988999999999999</v>
      </c>
      <c r="M406" s="7">
        <f t="shared" si="65"/>
        <v>0.28949999999999987</v>
      </c>
      <c r="N406" s="8">
        <v>21.4</v>
      </c>
      <c r="P406" s="7">
        <v>20.55</v>
      </c>
      <c r="Q406" s="52">
        <v>13.6</v>
      </c>
      <c r="S406" s="9">
        <v>41323</v>
      </c>
      <c r="T406" s="9">
        <v>41339</v>
      </c>
      <c r="U406" s="7">
        <v>16</v>
      </c>
      <c r="V406" s="8">
        <f t="shared" si="66"/>
        <v>22.371103265274655</v>
      </c>
      <c r="W406" s="8">
        <f t="shared" si="67"/>
        <v>77.274968101121473</v>
      </c>
      <c r="X406" s="8"/>
      <c r="Y406" s="8"/>
      <c r="Z406" s="8"/>
      <c r="AA406" s="16">
        <f t="shared" si="68"/>
        <v>3.3824287884584381E-3</v>
      </c>
    </row>
    <row r="407" spans="1:29" x14ac:dyDescent="0.2">
      <c r="A407" s="7" t="s">
        <v>4</v>
      </c>
      <c r="B407" s="7" t="s">
        <v>5</v>
      </c>
      <c r="C407" s="7" t="s">
        <v>7</v>
      </c>
      <c r="D407" s="7">
        <v>7</v>
      </c>
      <c r="E407" s="7">
        <v>21</v>
      </c>
      <c r="F407" s="7">
        <v>3</v>
      </c>
      <c r="G407" s="7" t="s">
        <v>17</v>
      </c>
      <c r="H407" s="7" t="s">
        <v>18</v>
      </c>
      <c r="I407" s="7">
        <v>290</v>
      </c>
      <c r="J407" s="7">
        <v>1.0341</v>
      </c>
      <c r="K407" s="7">
        <v>290</v>
      </c>
      <c r="L407" s="41">
        <v>1.4000999999999999</v>
      </c>
      <c r="M407" s="7">
        <f t="shared" si="65"/>
        <v>0.36599999999999988</v>
      </c>
      <c r="N407" s="8">
        <v>12.1</v>
      </c>
      <c r="P407" s="7">
        <v>23.4</v>
      </c>
      <c r="Q407" s="52">
        <v>14.2</v>
      </c>
      <c r="S407" s="9">
        <v>41323</v>
      </c>
      <c r="T407" s="9">
        <v>41339</v>
      </c>
      <c r="U407" s="7">
        <v>16</v>
      </c>
      <c r="V407" s="8">
        <f t="shared" si="66"/>
        <v>12.649081752795482</v>
      </c>
      <c r="W407" s="8">
        <f t="shared" si="67"/>
        <v>34.560332657911161</v>
      </c>
      <c r="X407" s="8"/>
      <c r="Y407" s="8"/>
      <c r="Z407" s="8"/>
      <c r="AA407" s="16">
        <f t="shared" si="68"/>
        <v>1.5127520203935551E-3</v>
      </c>
    </row>
    <row r="408" spans="1:29" x14ac:dyDescent="0.2">
      <c r="A408" s="7" t="s">
        <v>4</v>
      </c>
      <c r="B408" s="7" t="s">
        <v>5</v>
      </c>
      <c r="C408" s="7" t="s">
        <v>7</v>
      </c>
      <c r="D408" s="7">
        <v>7</v>
      </c>
      <c r="E408" s="7">
        <v>22</v>
      </c>
      <c r="F408" s="7">
        <v>4</v>
      </c>
      <c r="G408" s="7" t="s">
        <v>17</v>
      </c>
      <c r="H408" s="7" t="s">
        <v>18</v>
      </c>
      <c r="I408" s="7">
        <v>299</v>
      </c>
      <c r="J408" s="7">
        <v>1.0195000000000001</v>
      </c>
      <c r="K408" s="7">
        <v>299</v>
      </c>
      <c r="L408" s="41">
        <v>1.3903000000000001</v>
      </c>
      <c r="M408" s="7">
        <f t="shared" si="65"/>
        <v>0.37080000000000002</v>
      </c>
      <c r="N408" s="8">
        <v>23</v>
      </c>
      <c r="P408" s="7">
        <v>24.23</v>
      </c>
      <c r="Q408" s="52">
        <v>14.3</v>
      </c>
      <c r="S408" s="9">
        <v>41323</v>
      </c>
      <c r="T408" s="9">
        <v>41339</v>
      </c>
      <c r="U408" s="7">
        <v>16</v>
      </c>
      <c r="V408" s="8">
        <f t="shared" si="66"/>
        <v>24.043709116883974</v>
      </c>
      <c r="W408" s="8">
        <f t="shared" si="67"/>
        <v>64.842796971100256</v>
      </c>
      <c r="X408" s="8"/>
      <c r="Y408" s="8"/>
      <c r="Z408" s="8"/>
      <c r="AA408" s="16">
        <f t="shared" si="68"/>
        <v>2.8382560172940672E-3</v>
      </c>
    </row>
    <row r="409" spans="1:29" x14ac:dyDescent="0.2">
      <c r="A409" s="7" t="s">
        <v>4</v>
      </c>
      <c r="B409" s="7" t="s">
        <v>5</v>
      </c>
      <c r="C409" s="7" t="s">
        <v>7</v>
      </c>
      <c r="D409" s="7">
        <v>7</v>
      </c>
      <c r="E409" s="7">
        <v>23</v>
      </c>
      <c r="F409" s="7">
        <v>5</v>
      </c>
      <c r="G409" s="7" t="s">
        <v>17</v>
      </c>
      <c r="H409" s="7" t="s">
        <v>18</v>
      </c>
      <c r="I409" s="7">
        <v>308</v>
      </c>
      <c r="J409" s="7">
        <v>1.0381</v>
      </c>
      <c r="K409" s="7">
        <v>308</v>
      </c>
      <c r="L409" s="41">
        <v>1.1977</v>
      </c>
      <c r="M409" s="7">
        <f t="shared" si="65"/>
        <v>0.15959999999999996</v>
      </c>
      <c r="N409" s="8">
        <v>5.7</v>
      </c>
      <c r="P409" s="7">
        <v>15.96</v>
      </c>
      <c r="Q409" s="52">
        <v>12.6</v>
      </c>
      <c r="S409" s="9">
        <v>41323</v>
      </c>
      <c r="T409" s="9">
        <v>41339</v>
      </c>
      <c r="U409" s="7">
        <v>16</v>
      </c>
      <c r="V409" s="8">
        <f t="shared" si="66"/>
        <v>5.9586583463582024</v>
      </c>
      <c r="W409" s="8">
        <f t="shared" si="67"/>
        <v>37.334952044850901</v>
      </c>
      <c r="X409" s="8"/>
      <c r="Y409" s="8"/>
      <c r="Z409" s="8"/>
      <c r="AA409" s="16">
        <f t="shared" si="68"/>
        <v>1.6342008248643482E-3</v>
      </c>
    </row>
    <row r="410" spans="1:29" x14ac:dyDescent="0.2">
      <c r="A410" s="7" t="s">
        <v>4</v>
      </c>
      <c r="B410" s="7" t="s">
        <v>5</v>
      </c>
      <c r="C410" s="7" t="s">
        <v>7</v>
      </c>
      <c r="D410" s="7">
        <v>7</v>
      </c>
      <c r="E410" s="7">
        <v>24</v>
      </c>
      <c r="F410" s="7">
        <v>6</v>
      </c>
      <c r="G410" s="7" t="s">
        <v>17</v>
      </c>
      <c r="H410" s="7" t="s">
        <v>18</v>
      </c>
      <c r="I410" s="7">
        <v>317</v>
      </c>
      <c r="J410" s="7">
        <v>1.0019</v>
      </c>
      <c r="K410" s="7">
        <v>317</v>
      </c>
      <c r="L410" s="41">
        <v>1.3293999999999999</v>
      </c>
      <c r="M410" s="7">
        <f t="shared" si="65"/>
        <v>0.3274999999999999</v>
      </c>
      <c r="N410" s="8">
        <v>5.2</v>
      </c>
      <c r="P410" s="7">
        <v>27.43</v>
      </c>
      <c r="Q410" s="52">
        <v>14.8</v>
      </c>
      <c r="S410" s="9">
        <v>41323</v>
      </c>
      <c r="T410" s="9">
        <v>41339</v>
      </c>
      <c r="U410" s="7">
        <v>16</v>
      </c>
      <c r="V410" s="8">
        <f t="shared" si="66"/>
        <v>5.4359690177302902</v>
      </c>
      <c r="W410" s="8">
        <f t="shared" si="67"/>
        <v>16.598378680092495</v>
      </c>
      <c r="X410" s="8"/>
      <c r="Y410" s="8"/>
      <c r="Z410" s="8"/>
      <c r="AA410" s="16">
        <f t="shared" si="68"/>
        <v>7.2653325221450126E-4</v>
      </c>
    </row>
    <row r="411" spans="1:29" x14ac:dyDescent="0.2">
      <c r="A411" s="7" t="s">
        <v>4</v>
      </c>
      <c r="B411" s="7" t="s">
        <v>5</v>
      </c>
      <c r="C411" s="7" t="s">
        <v>9</v>
      </c>
      <c r="D411" s="7">
        <v>7</v>
      </c>
      <c r="E411" s="7">
        <v>25</v>
      </c>
      <c r="F411" s="7">
        <v>1</v>
      </c>
      <c r="G411" s="7" t="s">
        <v>31</v>
      </c>
      <c r="H411" s="7" t="s">
        <v>32</v>
      </c>
      <c r="I411" s="7">
        <v>387</v>
      </c>
      <c r="J411" s="7">
        <v>1.0544</v>
      </c>
      <c r="K411" s="7">
        <v>387</v>
      </c>
      <c r="L411" s="41">
        <v>1.0669999999999999</v>
      </c>
      <c r="M411" s="7">
        <f t="shared" si="65"/>
        <v>1.2599999999999945E-2</v>
      </c>
      <c r="N411" s="8">
        <v>0</v>
      </c>
      <c r="O411" s="46"/>
      <c r="P411" s="44">
        <v>16.28</v>
      </c>
      <c r="Q411" s="52">
        <v>12.7</v>
      </c>
      <c r="S411" s="9">
        <v>41323</v>
      </c>
      <c r="T411" s="9">
        <v>41355</v>
      </c>
      <c r="U411" s="7">
        <v>32</v>
      </c>
      <c r="V411" s="8">
        <f t="shared" si="66"/>
        <v>0</v>
      </c>
      <c r="W411" s="8">
        <f t="shared" si="67"/>
        <v>0</v>
      </c>
      <c r="X411" s="8">
        <f>AVERAGE(W411:W416)</f>
        <v>28.732871825445105</v>
      </c>
      <c r="Y411" s="8">
        <f>_xlfn.STDEV.S(W411:W416)</f>
        <v>65.892354190801669</v>
      </c>
      <c r="Z411" s="8"/>
      <c r="AA411" s="16">
        <f t="shared" ref="AA411:AA416" si="69">W411/25727</f>
        <v>0</v>
      </c>
    </row>
    <row r="412" spans="1:29" x14ac:dyDescent="0.2">
      <c r="A412" s="7" t="s">
        <v>4</v>
      </c>
      <c r="B412" s="7" t="s">
        <v>5</v>
      </c>
      <c r="C412" s="7" t="s">
        <v>9</v>
      </c>
      <c r="D412" s="7">
        <v>7</v>
      </c>
      <c r="E412" s="7">
        <v>26</v>
      </c>
      <c r="F412" s="7">
        <v>2</v>
      </c>
      <c r="G412" s="7" t="s">
        <v>31</v>
      </c>
      <c r="H412" s="7" t="s">
        <v>32</v>
      </c>
      <c r="I412" s="7">
        <v>396</v>
      </c>
      <c r="J412" s="7">
        <v>1.0610999999999999</v>
      </c>
      <c r="K412" s="7">
        <v>396</v>
      </c>
      <c r="L412" s="41">
        <v>1.0963000000000001</v>
      </c>
      <c r="M412" s="7">
        <f t="shared" si="65"/>
        <v>3.520000000000012E-2</v>
      </c>
      <c r="N412" s="8">
        <v>0</v>
      </c>
      <c r="O412" s="46"/>
      <c r="P412" s="44">
        <v>29.45</v>
      </c>
      <c r="Q412" s="52">
        <v>15.5</v>
      </c>
      <c r="S412" s="9">
        <v>41323</v>
      </c>
      <c r="T412" s="9">
        <v>41355</v>
      </c>
      <c r="U412" s="7">
        <v>32</v>
      </c>
      <c r="V412" s="8">
        <f t="shared" si="66"/>
        <v>0</v>
      </c>
      <c r="W412" s="8">
        <f t="shared" si="67"/>
        <v>0</v>
      </c>
      <c r="X412" s="8"/>
      <c r="Y412" s="8"/>
      <c r="Z412" s="8"/>
      <c r="AA412" s="16">
        <f t="shared" si="69"/>
        <v>0</v>
      </c>
    </row>
    <row r="413" spans="1:29" x14ac:dyDescent="0.2">
      <c r="A413" s="7" t="s">
        <v>4</v>
      </c>
      <c r="B413" s="7" t="s">
        <v>5</v>
      </c>
      <c r="C413" s="7" t="s">
        <v>9</v>
      </c>
      <c r="D413" s="7">
        <v>7</v>
      </c>
      <c r="E413" s="7">
        <v>27</v>
      </c>
      <c r="F413" s="7">
        <v>3</v>
      </c>
      <c r="G413" s="7" t="s">
        <v>31</v>
      </c>
      <c r="H413" s="7" t="s">
        <v>32</v>
      </c>
      <c r="I413" s="7">
        <v>405</v>
      </c>
      <c r="J413" s="7">
        <v>1.0504</v>
      </c>
      <c r="K413" s="7">
        <v>405</v>
      </c>
      <c r="L413" s="41">
        <v>1.0685</v>
      </c>
      <c r="M413" s="7">
        <f t="shared" si="65"/>
        <v>1.8100000000000005E-2</v>
      </c>
      <c r="N413" s="8">
        <v>2.7</v>
      </c>
      <c r="O413" s="46"/>
      <c r="P413" s="44">
        <v>15.08</v>
      </c>
      <c r="Q413" s="52">
        <v>12.7</v>
      </c>
      <c r="S413" s="9">
        <v>41323</v>
      </c>
      <c r="T413" s="9">
        <v>41355</v>
      </c>
      <c r="U413" s="7">
        <v>32</v>
      </c>
      <c r="V413" s="8">
        <f t="shared" si="66"/>
        <v>2.9506046500241778</v>
      </c>
      <c r="W413" s="8">
        <f t="shared" si="67"/>
        <v>163.01683149304844</v>
      </c>
      <c r="X413" s="8"/>
      <c r="Y413" s="8"/>
      <c r="Z413" s="8"/>
      <c r="AA413" s="16">
        <f t="shared" si="69"/>
        <v>6.3364104440101236E-3</v>
      </c>
    </row>
    <row r="414" spans="1:29" x14ac:dyDescent="0.2">
      <c r="A414" s="7" t="s">
        <v>4</v>
      </c>
      <c r="B414" s="7" t="s">
        <v>5</v>
      </c>
      <c r="C414" s="7" t="s">
        <v>9</v>
      </c>
      <c r="D414" s="7">
        <v>7</v>
      </c>
      <c r="E414" s="7">
        <v>28</v>
      </c>
      <c r="F414" s="7">
        <v>4</v>
      </c>
      <c r="G414" s="7" t="s">
        <v>31</v>
      </c>
      <c r="H414" s="7" t="s">
        <v>32</v>
      </c>
      <c r="I414" s="7">
        <v>414</v>
      </c>
      <c r="J414" s="7">
        <v>1.0506</v>
      </c>
      <c r="K414" s="7">
        <v>414</v>
      </c>
      <c r="L414" s="41">
        <v>1.0763</v>
      </c>
      <c r="M414" s="7">
        <f t="shared" si="65"/>
        <v>2.5700000000000056E-2</v>
      </c>
      <c r="N414" s="8">
        <v>0</v>
      </c>
      <c r="O414" s="46"/>
      <c r="P414" s="44">
        <v>26.2</v>
      </c>
      <c r="Q414" s="52">
        <v>14.9</v>
      </c>
      <c r="S414" s="9">
        <v>41323</v>
      </c>
      <c r="T414" s="9">
        <v>41355</v>
      </c>
      <c r="U414" s="7">
        <v>32</v>
      </c>
      <c r="V414" s="8">
        <f t="shared" si="66"/>
        <v>0</v>
      </c>
      <c r="W414" s="8">
        <f t="shared" si="67"/>
        <v>0</v>
      </c>
      <c r="X414" s="8"/>
      <c r="Y414" s="8"/>
      <c r="Z414" s="8"/>
      <c r="AA414" s="16">
        <f t="shared" si="69"/>
        <v>0</v>
      </c>
    </row>
    <row r="415" spans="1:29" x14ac:dyDescent="0.2">
      <c r="A415" s="7" t="s">
        <v>4</v>
      </c>
      <c r="B415" s="7" t="s">
        <v>5</v>
      </c>
      <c r="C415" s="7" t="s">
        <v>9</v>
      </c>
      <c r="D415" s="7">
        <v>7</v>
      </c>
      <c r="E415" s="7">
        <v>29</v>
      </c>
      <c r="F415" s="7">
        <v>5</v>
      </c>
      <c r="G415" s="7" t="s">
        <v>31</v>
      </c>
      <c r="H415" s="7" t="s">
        <v>32</v>
      </c>
      <c r="I415" s="7">
        <v>423</v>
      </c>
      <c r="J415" s="7">
        <v>1.0508</v>
      </c>
      <c r="K415" s="7">
        <v>423</v>
      </c>
      <c r="L415" s="41">
        <v>1.0757000000000001</v>
      </c>
      <c r="M415" s="7">
        <f t="shared" si="65"/>
        <v>2.4900000000000144E-2</v>
      </c>
      <c r="N415" s="8">
        <v>0</v>
      </c>
      <c r="O415" s="46"/>
      <c r="P415" s="44"/>
      <c r="S415" s="9">
        <v>41323</v>
      </c>
      <c r="T415" s="9">
        <v>41355</v>
      </c>
      <c r="U415" s="7">
        <v>32</v>
      </c>
      <c r="V415" s="8">
        <f t="shared" si="66"/>
        <v>0</v>
      </c>
      <c r="W415" s="8">
        <f t="shared" si="67"/>
        <v>0</v>
      </c>
      <c r="X415" s="8"/>
      <c r="Y415" s="8"/>
      <c r="Z415" s="8"/>
      <c r="AA415" s="16">
        <f t="shared" si="69"/>
        <v>0</v>
      </c>
    </row>
    <row r="416" spans="1:29" x14ac:dyDescent="0.2">
      <c r="A416" s="7" t="s">
        <v>4</v>
      </c>
      <c r="B416" s="7" t="s">
        <v>5</v>
      </c>
      <c r="C416" s="7" t="s">
        <v>9</v>
      </c>
      <c r="D416" s="7">
        <v>7</v>
      </c>
      <c r="E416" s="7">
        <v>30</v>
      </c>
      <c r="F416" s="7">
        <v>6</v>
      </c>
      <c r="G416" s="7" t="s">
        <v>31</v>
      </c>
      <c r="H416" s="7" t="s">
        <v>32</v>
      </c>
      <c r="I416" s="7">
        <v>432</v>
      </c>
      <c r="J416" s="7">
        <v>1.0508</v>
      </c>
      <c r="K416" s="7">
        <v>432</v>
      </c>
      <c r="L416" s="41">
        <v>1.0741000000000001</v>
      </c>
      <c r="M416" s="7">
        <f t="shared" si="65"/>
        <v>2.3300000000000098E-2</v>
      </c>
      <c r="N416" s="8">
        <v>0.2</v>
      </c>
      <c r="S416" s="9">
        <v>41323</v>
      </c>
      <c r="T416" s="9">
        <v>41355</v>
      </c>
      <c r="U416" s="7">
        <v>32</v>
      </c>
      <c r="V416" s="8">
        <f t="shared" si="66"/>
        <v>0.21856330740919835</v>
      </c>
      <c r="W416" s="8">
        <f t="shared" si="67"/>
        <v>9.3803994596222076</v>
      </c>
      <c r="X416" s="8"/>
      <c r="Y416" s="8"/>
      <c r="Z416" s="8"/>
      <c r="AA416" s="16">
        <f t="shared" si="69"/>
        <v>3.6461303143087837E-4</v>
      </c>
    </row>
    <row r="417" spans="1:27" x14ac:dyDescent="0.2">
      <c r="A417" s="7" t="s">
        <v>4</v>
      </c>
      <c r="B417" s="7" t="s">
        <v>5</v>
      </c>
      <c r="C417" s="7" t="s">
        <v>8</v>
      </c>
      <c r="D417" s="7">
        <v>7</v>
      </c>
      <c r="E417" s="7">
        <v>31</v>
      </c>
      <c r="F417" s="7">
        <v>1</v>
      </c>
      <c r="G417" s="7" t="s">
        <v>31</v>
      </c>
      <c r="H417" s="7" t="s">
        <v>32</v>
      </c>
      <c r="I417" s="7">
        <v>333</v>
      </c>
      <c r="J417" s="7">
        <v>1.0483</v>
      </c>
      <c r="K417" s="7">
        <v>333</v>
      </c>
      <c r="L417" s="41">
        <v>1.0903</v>
      </c>
      <c r="M417" s="7">
        <f t="shared" si="65"/>
        <v>4.2000000000000037E-2</v>
      </c>
      <c r="N417" s="8">
        <v>0</v>
      </c>
      <c r="P417" s="7">
        <v>28.05</v>
      </c>
      <c r="Q417" s="52">
        <v>15.1</v>
      </c>
      <c r="S417" s="9">
        <v>41323</v>
      </c>
      <c r="T417" s="9">
        <v>41355</v>
      </c>
      <c r="U417" s="7">
        <v>32</v>
      </c>
      <c r="V417" s="8">
        <f t="shared" si="66"/>
        <v>0</v>
      </c>
      <c r="W417" s="8">
        <f t="shared" si="67"/>
        <v>0</v>
      </c>
      <c r="X417" s="8">
        <f>AVERAGE(W417:W422)</f>
        <v>35.135403527051317</v>
      </c>
      <c r="Y417" s="8">
        <f>_xlfn.STDEV.S(W417:W422)</f>
        <v>56.129751468710559</v>
      </c>
      <c r="Z417" s="8"/>
      <c r="AA417" s="16">
        <f t="shared" ref="AA417:AA422" si="70">W417/41719</f>
        <v>0</v>
      </c>
    </row>
    <row r="418" spans="1:27" x14ac:dyDescent="0.2">
      <c r="A418" s="7" t="s">
        <v>4</v>
      </c>
      <c r="B418" s="7" t="s">
        <v>5</v>
      </c>
      <c r="C418" s="7" t="s">
        <v>8</v>
      </c>
      <c r="D418" s="7">
        <v>7</v>
      </c>
      <c r="E418" s="7">
        <v>32</v>
      </c>
      <c r="F418" s="7">
        <v>2</v>
      </c>
      <c r="G418" s="7" t="s">
        <v>31</v>
      </c>
      <c r="H418" s="7" t="s">
        <v>32</v>
      </c>
      <c r="I418" s="7">
        <v>342</v>
      </c>
      <c r="J418" s="7">
        <v>1.0101</v>
      </c>
      <c r="K418" s="7">
        <v>342</v>
      </c>
      <c r="L418" s="41">
        <v>1.0375000000000001</v>
      </c>
      <c r="M418" s="7">
        <f t="shared" si="65"/>
        <v>2.7400000000000091E-2</v>
      </c>
      <c r="N418" s="8">
        <v>0</v>
      </c>
      <c r="P418" s="44">
        <v>25.76</v>
      </c>
      <c r="Q418" s="52">
        <v>14.8</v>
      </c>
      <c r="S418" s="9">
        <v>41323</v>
      </c>
      <c r="T418" s="9">
        <v>41355</v>
      </c>
      <c r="U418" s="7">
        <v>32</v>
      </c>
      <c r="V418" s="8">
        <f t="shared" si="66"/>
        <v>0</v>
      </c>
      <c r="W418" s="8">
        <f t="shared" si="67"/>
        <v>0</v>
      </c>
      <c r="X418" s="8"/>
      <c r="Y418" s="8"/>
      <c r="Z418" s="8"/>
      <c r="AA418" s="16">
        <f t="shared" si="70"/>
        <v>0</v>
      </c>
    </row>
    <row r="419" spans="1:27" x14ac:dyDescent="0.2">
      <c r="A419" s="7" t="s">
        <v>4</v>
      </c>
      <c r="B419" s="7" t="s">
        <v>5</v>
      </c>
      <c r="C419" s="7" t="s">
        <v>8</v>
      </c>
      <c r="D419" s="7">
        <v>7</v>
      </c>
      <c r="E419" s="7">
        <v>33</v>
      </c>
      <c r="F419" s="7">
        <v>3</v>
      </c>
      <c r="G419" s="7" t="s">
        <v>31</v>
      </c>
      <c r="H419" s="7" t="s">
        <v>32</v>
      </c>
      <c r="I419" s="7">
        <v>351</v>
      </c>
      <c r="J419" s="7">
        <v>1.0113000000000001</v>
      </c>
      <c r="K419" s="7">
        <v>351</v>
      </c>
      <c r="L419" s="41">
        <v>1.0327999999999999</v>
      </c>
      <c r="M419" s="7">
        <f t="shared" si="65"/>
        <v>2.1499999999999853E-2</v>
      </c>
      <c r="N419" s="8">
        <v>2.5</v>
      </c>
      <c r="P419" s="7">
        <v>15.58</v>
      </c>
      <c r="Q419" s="52">
        <v>12.5</v>
      </c>
      <c r="S419" s="9">
        <v>41323</v>
      </c>
      <c r="T419" s="9">
        <v>41355</v>
      </c>
      <c r="U419" s="7">
        <v>32</v>
      </c>
      <c r="V419" s="8">
        <f t="shared" si="66"/>
        <v>2.7320413426149792</v>
      </c>
      <c r="W419" s="8">
        <f t="shared" si="67"/>
        <v>127.07169035418595</v>
      </c>
      <c r="X419" s="8"/>
      <c r="Y419" s="8"/>
      <c r="Z419" s="8"/>
      <c r="AA419" s="16">
        <f t="shared" si="70"/>
        <v>3.0458949244753218E-3</v>
      </c>
    </row>
    <row r="420" spans="1:27" x14ac:dyDescent="0.2">
      <c r="A420" s="7" t="s">
        <v>4</v>
      </c>
      <c r="B420" s="7" t="s">
        <v>5</v>
      </c>
      <c r="C420" s="7" t="s">
        <v>8</v>
      </c>
      <c r="D420" s="7">
        <v>7</v>
      </c>
      <c r="E420" s="7">
        <v>34</v>
      </c>
      <c r="F420" s="7">
        <v>4</v>
      </c>
      <c r="G420" s="7" t="s">
        <v>31</v>
      </c>
      <c r="H420" s="7" t="s">
        <v>32</v>
      </c>
      <c r="I420" s="7">
        <v>360</v>
      </c>
      <c r="J420" s="7">
        <v>1.0057</v>
      </c>
      <c r="K420" s="7">
        <v>360</v>
      </c>
      <c r="L420" s="41">
        <v>1.0318000000000001</v>
      </c>
      <c r="M420" s="7">
        <f t="shared" si="65"/>
        <v>2.6100000000000012E-2</v>
      </c>
      <c r="N420" s="8">
        <v>2</v>
      </c>
      <c r="P420" s="7">
        <v>25.69</v>
      </c>
      <c r="Q420" s="52">
        <v>14.7</v>
      </c>
      <c r="S420" s="9">
        <v>41323</v>
      </c>
      <c r="T420" s="9">
        <v>41355</v>
      </c>
      <c r="U420" s="7">
        <v>32</v>
      </c>
      <c r="V420" s="8">
        <f t="shared" si="66"/>
        <v>2.1856330740919834</v>
      </c>
      <c r="W420" s="8">
        <f t="shared" si="67"/>
        <v>83.740730808121924</v>
      </c>
      <c r="X420" s="8"/>
      <c r="Y420" s="8"/>
      <c r="Z420" s="8"/>
      <c r="AA420" s="16">
        <f t="shared" si="70"/>
        <v>2.0072564253247184E-3</v>
      </c>
    </row>
    <row r="421" spans="1:27" x14ac:dyDescent="0.2">
      <c r="A421" s="7" t="s">
        <v>4</v>
      </c>
      <c r="B421" s="7" t="s">
        <v>5</v>
      </c>
      <c r="C421" s="7" t="s">
        <v>8</v>
      </c>
      <c r="D421" s="7">
        <v>7</v>
      </c>
      <c r="E421" s="7">
        <v>35</v>
      </c>
      <c r="F421" s="7">
        <v>5</v>
      </c>
      <c r="G421" s="7" t="s">
        <v>31</v>
      </c>
      <c r="H421" s="7" t="s">
        <v>32</v>
      </c>
      <c r="I421" s="7">
        <v>369</v>
      </c>
      <c r="J421" s="7">
        <v>1.0122</v>
      </c>
      <c r="K421" s="7">
        <v>369</v>
      </c>
      <c r="L421" s="41">
        <v>1.0487</v>
      </c>
      <c r="M421" s="7">
        <f t="shared" si="65"/>
        <v>3.6499999999999977E-2</v>
      </c>
      <c r="N421" s="8">
        <v>0</v>
      </c>
      <c r="P421" s="44">
        <v>26.24</v>
      </c>
      <c r="Q421" s="52">
        <v>14.9</v>
      </c>
      <c r="S421" s="9">
        <v>41323</v>
      </c>
      <c r="T421" s="9">
        <v>41355</v>
      </c>
      <c r="U421" s="7">
        <v>32</v>
      </c>
      <c r="V421" s="8">
        <f t="shared" si="66"/>
        <v>0</v>
      </c>
      <c r="W421" s="8">
        <f t="shared" si="67"/>
        <v>0</v>
      </c>
      <c r="X421" s="8"/>
      <c r="Y421" s="8"/>
      <c r="Z421" s="8"/>
      <c r="AA421" s="16">
        <f t="shared" si="70"/>
        <v>0</v>
      </c>
    </row>
    <row r="422" spans="1:27" x14ac:dyDescent="0.2">
      <c r="A422" s="7" t="s">
        <v>4</v>
      </c>
      <c r="B422" s="7" t="s">
        <v>5</v>
      </c>
      <c r="C422" s="7" t="s">
        <v>8</v>
      </c>
      <c r="D422" s="7">
        <v>7</v>
      </c>
      <c r="E422" s="7">
        <v>36</v>
      </c>
      <c r="F422" s="7">
        <v>6</v>
      </c>
      <c r="G422" s="7" t="s">
        <v>31</v>
      </c>
      <c r="H422" s="7" t="s">
        <v>32</v>
      </c>
      <c r="I422" s="7">
        <v>378</v>
      </c>
      <c r="J422" s="7">
        <v>1.0519000000000001</v>
      </c>
      <c r="K422" s="7">
        <v>378</v>
      </c>
      <c r="L422" s="41">
        <v>1.0773999999999999</v>
      </c>
      <c r="M422" s="7">
        <f t="shared" si="65"/>
        <v>2.5499999999999856E-2</v>
      </c>
      <c r="N422" s="8">
        <v>0</v>
      </c>
      <c r="P422" s="7">
        <v>21.71</v>
      </c>
      <c r="Q422" s="52">
        <v>14.1</v>
      </c>
      <c r="S422" s="9">
        <v>41323</v>
      </c>
      <c r="T422" s="9">
        <v>41355</v>
      </c>
      <c r="U422" s="7">
        <v>32</v>
      </c>
      <c r="V422" s="8">
        <f t="shared" si="66"/>
        <v>0</v>
      </c>
      <c r="W422" s="8">
        <f t="shared" si="67"/>
        <v>0</v>
      </c>
      <c r="X422" s="8"/>
      <c r="Y422" s="8"/>
      <c r="Z422" s="8"/>
      <c r="AA422" s="16">
        <f t="shared" si="70"/>
        <v>0</v>
      </c>
    </row>
    <row r="423" spans="1:27" x14ac:dyDescent="0.2">
      <c r="A423" s="7" t="s">
        <v>4</v>
      </c>
      <c r="B423" s="7" t="s">
        <v>5</v>
      </c>
      <c r="C423" s="7" t="s">
        <v>6</v>
      </c>
      <c r="D423" s="7">
        <v>7</v>
      </c>
      <c r="E423" s="7">
        <v>37</v>
      </c>
      <c r="F423" s="7">
        <v>1</v>
      </c>
      <c r="G423" s="7" t="s">
        <v>31</v>
      </c>
      <c r="H423" s="7" t="s">
        <v>32</v>
      </c>
      <c r="I423" s="7">
        <v>225</v>
      </c>
      <c r="J423" s="7">
        <v>1.0185999999999999</v>
      </c>
      <c r="K423" s="7">
        <v>225</v>
      </c>
      <c r="P423" s="7">
        <v>25.29</v>
      </c>
      <c r="Q423" s="52">
        <v>14.1</v>
      </c>
      <c r="V423" s="8"/>
      <c r="W423" s="8"/>
      <c r="X423" s="8"/>
      <c r="Y423" s="8"/>
      <c r="Z423" s="8"/>
    </row>
    <row r="424" spans="1:27" x14ac:dyDescent="0.2">
      <c r="A424" s="7" t="s">
        <v>4</v>
      </c>
      <c r="B424" s="7" t="s">
        <v>5</v>
      </c>
      <c r="C424" s="7" t="s">
        <v>6</v>
      </c>
      <c r="D424" s="7">
        <v>7</v>
      </c>
      <c r="E424" s="7">
        <v>38</v>
      </c>
      <c r="F424" s="7">
        <v>2</v>
      </c>
      <c r="G424" s="7" t="s">
        <v>31</v>
      </c>
      <c r="H424" s="7" t="s">
        <v>32</v>
      </c>
      <c r="I424" s="7">
        <v>234</v>
      </c>
      <c r="J424" s="7">
        <v>1.0132000000000001</v>
      </c>
      <c r="K424" s="7">
        <v>234</v>
      </c>
      <c r="P424" s="7">
        <v>27.15</v>
      </c>
      <c r="Q424" s="52">
        <v>14.2</v>
      </c>
      <c r="V424" s="8"/>
      <c r="W424" s="8"/>
      <c r="X424" s="8"/>
      <c r="Y424" s="8"/>
      <c r="Z424" s="8"/>
    </row>
    <row r="425" spans="1:27" x14ac:dyDescent="0.2">
      <c r="A425" s="7" t="s">
        <v>4</v>
      </c>
      <c r="B425" s="7" t="s">
        <v>5</v>
      </c>
      <c r="C425" s="7" t="s">
        <v>6</v>
      </c>
      <c r="D425" s="7">
        <v>7</v>
      </c>
      <c r="E425" s="7">
        <v>39</v>
      </c>
      <c r="F425" s="7">
        <v>3</v>
      </c>
      <c r="G425" s="7" t="s">
        <v>31</v>
      </c>
      <c r="H425" s="7" t="s">
        <v>32</v>
      </c>
      <c r="I425" s="7">
        <v>243</v>
      </c>
      <c r="J425" s="7">
        <v>1.0354000000000001</v>
      </c>
      <c r="K425" s="7">
        <v>243</v>
      </c>
      <c r="P425" s="7">
        <v>26.02</v>
      </c>
      <c r="Q425" s="52">
        <v>14.1</v>
      </c>
      <c r="V425" s="8"/>
      <c r="W425" s="8"/>
      <c r="X425" s="8"/>
      <c r="Y425" s="8"/>
      <c r="Z425" s="8"/>
    </row>
    <row r="426" spans="1:27" x14ac:dyDescent="0.2">
      <c r="A426" s="7" t="s">
        <v>4</v>
      </c>
      <c r="B426" s="7" t="s">
        <v>5</v>
      </c>
      <c r="C426" s="7" t="s">
        <v>6</v>
      </c>
      <c r="D426" s="7">
        <v>7</v>
      </c>
      <c r="E426" s="7">
        <v>40</v>
      </c>
      <c r="F426" s="7">
        <v>4</v>
      </c>
      <c r="G426" s="7" t="s">
        <v>31</v>
      </c>
      <c r="H426" s="7" t="s">
        <v>32</v>
      </c>
      <c r="I426" s="7">
        <v>251</v>
      </c>
      <c r="J426" s="7">
        <v>1.0185999999999999</v>
      </c>
      <c r="K426" s="7">
        <v>251</v>
      </c>
      <c r="P426" s="7">
        <v>17.09</v>
      </c>
      <c r="Q426" s="52">
        <v>12.4</v>
      </c>
      <c r="V426" s="8"/>
      <c r="W426" s="8"/>
      <c r="X426" s="8"/>
      <c r="Y426" s="8"/>
      <c r="Z426" s="8"/>
    </row>
    <row r="427" spans="1:27" x14ac:dyDescent="0.2">
      <c r="A427" s="7" t="s">
        <v>4</v>
      </c>
      <c r="B427" s="7" t="s">
        <v>5</v>
      </c>
      <c r="C427" s="7" t="s">
        <v>6</v>
      </c>
      <c r="D427" s="7">
        <v>7</v>
      </c>
      <c r="E427" s="7">
        <v>41</v>
      </c>
      <c r="F427" s="7">
        <v>5</v>
      </c>
      <c r="G427" s="7" t="s">
        <v>31</v>
      </c>
      <c r="H427" s="7" t="s">
        <v>32</v>
      </c>
      <c r="I427" s="7">
        <v>261</v>
      </c>
      <c r="J427" s="7">
        <v>1.0029999999999999</v>
      </c>
      <c r="K427" s="7">
        <v>261</v>
      </c>
      <c r="P427" s="7">
        <v>23.34</v>
      </c>
      <c r="Q427" s="52">
        <v>13.5</v>
      </c>
      <c r="V427" s="8"/>
      <c r="W427" s="8"/>
      <c r="X427" s="8"/>
      <c r="Y427" s="8"/>
      <c r="Z427" s="8"/>
    </row>
    <row r="428" spans="1:27" x14ac:dyDescent="0.2">
      <c r="A428" s="7" t="s">
        <v>4</v>
      </c>
      <c r="B428" s="7" t="s">
        <v>5</v>
      </c>
      <c r="C428" s="7" t="s">
        <v>6</v>
      </c>
      <c r="D428" s="7">
        <v>7</v>
      </c>
      <c r="E428" s="7">
        <v>42</v>
      </c>
      <c r="F428" s="7">
        <v>6</v>
      </c>
      <c r="G428" s="7" t="s">
        <v>31</v>
      </c>
      <c r="H428" s="7" t="s">
        <v>32</v>
      </c>
      <c r="I428" s="7">
        <v>270</v>
      </c>
      <c r="J428" s="7">
        <v>1.0126999999999999</v>
      </c>
      <c r="K428" s="7">
        <v>270</v>
      </c>
      <c r="P428" s="7">
        <v>15.53</v>
      </c>
      <c r="Q428" s="52">
        <v>11.9</v>
      </c>
      <c r="V428" s="8"/>
      <c r="W428" s="8"/>
      <c r="X428" s="8"/>
      <c r="Y428" s="8"/>
      <c r="Z428" s="8"/>
    </row>
    <row r="429" spans="1:27" x14ac:dyDescent="0.2">
      <c r="A429" s="7" t="s">
        <v>4</v>
      </c>
      <c r="B429" s="7" t="s">
        <v>5</v>
      </c>
      <c r="C429" s="7" t="s">
        <v>7</v>
      </c>
      <c r="D429" s="7">
        <v>7</v>
      </c>
      <c r="E429" s="7">
        <v>43</v>
      </c>
      <c r="F429" s="7">
        <v>1</v>
      </c>
      <c r="G429" s="7" t="s">
        <v>31</v>
      </c>
      <c r="H429" s="7" t="s">
        <v>32</v>
      </c>
      <c r="I429" s="7">
        <v>279</v>
      </c>
      <c r="J429" s="7">
        <v>1.0175000000000001</v>
      </c>
      <c r="K429" s="7">
        <v>279</v>
      </c>
      <c r="L429" s="41">
        <v>1.0582</v>
      </c>
      <c r="M429" s="7">
        <f t="shared" ref="M429:M435" si="71">L429-J429</f>
        <v>4.0699999999999958E-2</v>
      </c>
      <c r="N429" s="8">
        <v>0</v>
      </c>
      <c r="P429" s="7">
        <v>25.58</v>
      </c>
      <c r="Q429" s="52">
        <v>14.3</v>
      </c>
      <c r="S429" s="9">
        <v>41323</v>
      </c>
      <c r="T429" s="9">
        <v>41355</v>
      </c>
      <c r="U429" s="7">
        <v>32</v>
      </c>
      <c r="V429" s="8">
        <f t="shared" ref="V429:V435" si="72">N429*EXP((LN(2)/$R$3)*U429)</f>
        <v>0</v>
      </c>
      <c r="W429" s="8">
        <f t="shared" ref="W429:W435" si="73">V429/M429</f>
        <v>0</v>
      </c>
      <c r="X429" s="8">
        <f>AVERAGE(W429:W434)</f>
        <v>4.2498420885121861</v>
      </c>
      <c r="Y429" s="8">
        <f>_xlfn.STDEV.S(W429:W434)</f>
        <v>10.409944604258838</v>
      </c>
      <c r="Z429" s="8"/>
      <c r="AA429" s="16">
        <f t="shared" ref="AA429:AA434" si="74">W429/22846</f>
        <v>0</v>
      </c>
    </row>
    <row r="430" spans="1:27" x14ac:dyDescent="0.2">
      <c r="A430" s="7" t="s">
        <v>4</v>
      </c>
      <c r="B430" s="7" t="s">
        <v>5</v>
      </c>
      <c r="C430" s="7" t="s">
        <v>7</v>
      </c>
      <c r="D430" s="7">
        <v>7</v>
      </c>
      <c r="E430" s="7">
        <v>44</v>
      </c>
      <c r="F430" s="7">
        <v>2</v>
      </c>
      <c r="G430" s="7" t="s">
        <v>31</v>
      </c>
      <c r="H430" s="7" t="s">
        <v>32</v>
      </c>
      <c r="I430" s="7">
        <v>288</v>
      </c>
      <c r="J430" s="7">
        <v>1.0404</v>
      </c>
      <c r="K430" s="7">
        <v>288</v>
      </c>
      <c r="L430" s="41">
        <v>1.0748</v>
      </c>
      <c r="M430" s="7">
        <f t="shared" si="71"/>
        <v>3.4399999999999986E-2</v>
      </c>
      <c r="N430" s="8">
        <v>0</v>
      </c>
      <c r="P430" s="7">
        <v>20.55</v>
      </c>
      <c r="Q430" s="52">
        <v>13.6</v>
      </c>
      <c r="S430" s="9">
        <v>41323</v>
      </c>
      <c r="T430" s="9">
        <v>41355</v>
      </c>
      <c r="U430" s="7">
        <v>32</v>
      </c>
      <c r="V430" s="8">
        <f t="shared" si="72"/>
        <v>0</v>
      </c>
      <c r="W430" s="8">
        <f t="shared" si="73"/>
        <v>0</v>
      </c>
      <c r="X430" s="8"/>
      <c r="Y430" s="8"/>
      <c r="Z430" s="8"/>
      <c r="AA430" s="16">
        <f t="shared" si="74"/>
        <v>0</v>
      </c>
    </row>
    <row r="431" spans="1:27" x14ac:dyDescent="0.2">
      <c r="A431" s="7" t="s">
        <v>4</v>
      </c>
      <c r="B431" s="7" t="s">
        <v>5</v>
      </c>
      <c r="C431" s="7" t="s">
        <v>7</v>
      </c>
      <c r="D431" s="7">
        <v>7</v>
      </c>
      <c r="E431" s="7">
        <v>45</v>
      </c>
      <c r="F431" s="7">
        <v>3</v>
      </c>
      <c r="G431" s="7" t="s">
        <v>31</v>
      </c>
      <c r="H431" s="7" t="s">
        <v>32</v>
      </c>
      <c r="I431" s="7">
        <v>297</v>
      </c>
      <c r="J431" s="7">
        <v>1.0136000000000001</v>
      </c>
      <c r="K431" s="7">
        <v>297</v>
      </c>
      <c r="L431" s="41">
        <v>1.0736000000000001</v>
      </c>
      <c r="M431" s="7">
        <f t="shared" si="71"/>
        <v>6.0000000000000053E-2</v>
      </c>
      <c r="N431" s="8">
        <v>1.4</v>
      </c>
      <c r="P431" s="7">
        <v>23.4</v>
      </c>
      <c r="Q431" s="52">
        <v>14.2</v>
      </c>
      <c r="S431" s="9">
        <v>41323</v>
      </c>
      <c r="T431" s="9">
        <v>41355</v>
      </c>
      <c r="U431" s="7">
        <v>32</v>
      </c>
      <c r="V431" s="8">
        <f t="shared" si="72"/>
        <v>1.5299431518643882</v>
      </c>
      <c r="W431" s="8">
        <f t="shared" si="73"/>
        <v>25.499052531073115</v>
      </c>
      <c r="X431" s="8"/>
      <c r="Y431" s="8"/>
      <c r="Z431" s="8"/>
      <c r="AA431" s="16">
        <f t="shared" si="74"/>
        <v>1.1161276604689273E-3</v>
      </c>
    </row>
    <row r="432" spans="1:27" x14ac:dyDescent="0.2">
      <c r="A432" s="7" t="s">
        <v>4</v>
      </c>
      <c r="B432" s="7" t="s">
        <v>5</v>
      </c>
      <c r="C432" s="7" t="s">
        <v>7</v>
      </c>
      <c r="D432" s="7">
        <v>7</v>
      </c>
      <c r="E432" s="7">
        <v>46</v>
      </c>
      <c r="F432" s="7">
        <v>4</v>
      </c>
      <c r="G432" s="7" t="s">
        <v>31</v>
      </c>
      <c r="H432" s="7" t="s">
        <v>32</v>
      </c>
      <c r="I432" s="7">
        <v>306</v>
      </c>
      <c r="J432" s="7">
        <v>1.0167999999999999</v>
      </c>
      <c r="K432" s="7">
        <v>306</v>
      </c>
      <c r="L432" s="41">
        <v>1.05</v>
      </c>
      <c r="M432" s="7">
        <f t="shared" si="71"/>
        <v>3.3200000000000118E-2</v>
      </c>
      <c r="N432" s="8">
        <v>0</v>
      </c>
      <c r="P432" s="7">
        <v>24.23</v>
      </c>
      <c r="Q432" s="52">
        <v>14.3</v>
      </c>
      <c r="S432" s="9">
        <v>41323</v>
      </c>
      <c r="T432" s="9">
        <v>41355</v>
      </c>
      <c r="U432" s="7">
        <v>32</v>
      </c>
      <c r="V432" s="8">
        <f t="shared" si="72"/>
        <v>0</v>
      </c>
      <c r="W432" s="8">
        <f t="shared" si="73"/>
        <v>0</v>
      </c>
      <c r="X432" s="8"/>
      <c r="Y432" s="8"/>
      <c r="Z432" s="8"/>
      <c r="AA432" s="16">
        <f t="shared" si="74"/>
        <v>0</v>
      </c>
    </row>
    <row r="433" spans="1:29" x14ac:dyDescent="0.2">
      <c r="A433" s="7" t="s">
        <v>4</v>
      </c>
      <c r="B433" s="7" t="s">
        <v>5</v>
      </c>
      <c r="C433" s="7" t="s">
        <v>7</v>
      </c>
      <c r="D433" s="7">
        <v>7</v>
      </c>
      <c r="E433" s="7">
        <v>47</v>
      </c>
      <c r="F433" s="7">
        <v>5</v>
      </c>
      <c r="G433" s="7" t="s">
        <v>31</v>
      </c>
      <c r="H433" s="7" t="s">
        <v>32</v>
      </c>
      <c r="I433" s="7">
        <v>315</v>
      </c>
      <c r="J433" s="7">
        <v>1.05</v>
      </c>
      <c r="K433" s="7">
        <v>315</v>
      </c>
      <c r="L433" s="41">
        <v>1.0578000000000001</v>
      </c>
      <c r="M433" s="7">
        <f t="shared" si="71"/>
        <v>7.8000000000000291E-3</v>
      </c>
      <c r="N433" s="8">
        <v>0</v>
      </c>
      <c r="P433" s="7">
        <v>15.96</v>
      </c>
      <c r="Q433" s="52">
        <v>12.6</v>
      </c>
      <c r="S433" s="9">
        <v>41323</v>
      </c>
      <c r="T433" s="9">
        <v>41355</v>
      </c>
      <c r="U433" s="7">
        <v>32</v>
      </c>
      <c r="V433" s="8">
        <f t="shared" si="72"/>
        <v>0</v>
      </c>
      <c r="W433" s="8">
        <f t="shared" si="73"/>
        <v>0</v>
      </c>
      <c r="X433" s="8"/>
      <c r="Y433" s="8"/>
      <c r="Z433" s="8"/>
      <c r="AA433" s="16">
        <f t="shared" si="74"/>
        <v>0</v>
      </c>
    </row>
    <row r="434" spans="1:29" x14ac:dyDescent="0.2">
      <c r="A434" s="7" t="s">
        <v>4</v>
      </c>
      <c r="B434" s="7" t="s">
        <v>5</v>
      </c>
      <c r="C434" s="7" t="s">
        <v>7</v>
      </c>
      <c r="D434" s="7">
        <v>7</v>
      </c>
      <c r="E434" s="7">
        <v>48</v>
      </c>
      <c r="F434" s="7">
        <v>6</v>
      </c>
      <c r="G434" s="7" t="s">
        <v>31</v>
      </c>
      <c r="H434" s="7" t="s">
        <v>32</v>
      </c>
      <c r="I434" s="7">
        <v>324</v>
      </c>
      <c r="J434" s="7">
        <v>1.0164</v>
      </c>
      <c r="K434" s="7">
        <v>324</v>
      </c>
      <c r="L434" s="41">
        <v>1.0458000000000001</v>
      </c>
      <c r="M434" s="7">
        <f t="shared" si="71"/>
        <v>2.9400000000000093E-2</v>
      </c>
      <c r="N434" s="8">
        <v>0</v>
      </c>
      <c r="P434" s="7">
        <v>27.43</v>
      </c>
      <c r="Q434" s="52">
        <v>14.8</v>
      </c>
      <c r="S434" s="9">
        <v>41323</v>
      </c>
      <c r="T434" s="9">
        <v>41355</v>
      </c>
      <c r="U434" s="7">
        <v>32</v>
      </c>
      <c r="V434" s="8">
        <f t="shared" si="72"/>
        <v>0</v>
      </c>
      <c r="W434" s="8">
        <f t="shared" si="73"/>
        <v>0</v>
      </c>
      <c r="X434" s="8"/>
      <c r="Y434" s="8"/>
      <c r="Z434" s="8"/>
      <c r="AA434" s="16">
        <f t="shared" si="74"/>
        <v>0</v>
      </c>
    </row>
    <row r="435" spans="1:29" x14ac:dyDescent="0.2">
      <c r="A435" s="7" t="s">
        <v>4</v>
      </c>
      <c r="B435" s="7" t="s">
        <v>5</v>
      </c>
      <c r="C435" s="7" t="s">
        <v>9</v>
      </c>
      <c r="D435" s="7">
        <v>24</v>
      </c>
      <c r="E435" s="7">
        <v>49</v>
      </c>
      <c r="F435" s="7">
        <v>1</v>
      </c>
      <c r="G435" s="7" t="s">
        <v>21</v>
      </c>
      <c r="H435" s="7" t="s">
        <v>22</v>
      </c>
      <c r="I435" s="7">
        <v>598</v>
      </c>
      <c r="J435" s="7">
        <v>1.0610999999999999</v>
      </c>
      <c r="K435" s="7">
        <v>598</v>
      </c>
      <c r="L435" s="41">
        <v>1.1168</v>
      </c>
      <c r="M435" s="7">
        <f t="shared" si="71"/>
        <v>5.5700000000000083E-2</v>
      </c>
      <c r="N435" s="8">
        <v>3.6</v>
      </c>
      <c r="P435" s="7">
        <v>18.71</v>
      </c>
      <c r="Q435" s="52">
        <v>13.5</v>
      </c>
      <c r="S435" s="9">
        <v>41323</v>
      </c>
      <c r="T435" s="9">
        <v>41341</v>
      </c>
      <c r="U435" s="7">
        <v>18</v>
      </c>
      <c r="V435" s="8">
        <f t="shared" si="72"/>
        <v>3.7842980467660521</v>
      </c>
      <c r="W435" s="8">
        <f t="shared" si="73"/>
        <v>67.940718972460445</v>
      </c>
      <c r="X435" s="8">
        <f>AVERAGE(W435:W440)</f>
        <v>36.269559850380915</v>
      </c>
      <c r="Y435" s="8">
        <f>_xlfn.STDEV.S(W435:W440)</f>
        <v>39.325724724912412</v>
      </c>
      <c r="Z435" s="8"/>
      <c r="AA435" s="16">
        <f t="shared" ref="AA435:AA440" si="75">W435/25727</f>
        <v>2.6408333257846015E-3</v>
      </c>
      <c r="AB435" s="16">
        <f>AVERAGE(AA435:AA440)</f>
        <v>9.3985721486844985E-4</v>
      </c>
      <c r="AC435" s="16">
        <f>_xlfn.STDEV.S(AA435:AA440)</f>
        <v>1.3899385836271378E-3</v>
      </c>
    </row>
    <row r="436" spans="1:29" x14ac:dyDescent="0.2">
      <c r="A436" s="7" t="s">
        <v>4</v>
      </c>
      <c r="B436" s="7" t="s">
        <v>5</v>
      </c>
      <c r="C436" s="7" t="s">
        <v>9</v>
      </c>
      <c r="D436" s="7">
        <v>24</v>
      </c>
      <c r="E436" s="7">
        <v>50</v>
      </c>
      <c r="F436" s="7">
        <v>2</v>
      </c>
      <c r="G436" s="7" t="s">
        <v>21</v>
      </c>
      <c r="H436" s="7" t="s">
        <v>22</v>
      </c>
      <c r="I436" s="7">
        <v>606</v>
      </c>
      <c r="J436" s="7">
        <v>1.0508</v>
      </c>
      <c r="K436" s="7">
        <v>606</v>
      </c>
      <c r="P436" s="7">
        <v>14.26</v>
      </c>
      <c r="Q436" s="52">
        <v>12.5</v>
      </c>
      <c r="V436" s="8"/>
      <c r="W436" s="8"/>
      <c r="X436" s="8"/>
      <c r="Y436" s="8"/>
      <c r="Z436" s="8"/>
      <c r="AA436" s="16">
        <f t="shared" si="75"/>
        <v>0</v>
      </c>
    </row>
    <row r="437" spans="1:29" x14ac:dyDescent="0.2">
      <c r="A437" s="7" t="s">
        <v>4</v>
      </c>
      <c r="B437" s="7" t="s">
        <v>5</v>
      </c>
      <c r="C437" s="7" t="s">
        <v>9</v>
      </c>
      <c r="D437" s="7">
        <v>24</v>
      </c>
      <c r="E437" s="7">
        <v>51</v>
      </c>
      <c r="F437" s="7">
        <v>3</v>
      </c>
      <c r="G437" s="7" t="s">
        <v>21</v>
      </c>
      <c r="H437" s="7" t="s">
        <v>22</v>
      </c>
      <c r="I437" s="7">
        <v>616</v>
      </c>
      <c r="J437" s="7">
        <v>1.0464</v>
      </c>
      <c r="K437" s="7">
        <v>616</v>
      </c>
      <c r="L437" s="41">
        <v>1.1382000000000001</v>
      </c>
      <c r="M437" s="7">
        <f>L437-J437</f>
        <v>9.1800000000000104E-2</v>
      </c>
      <c r="N437" s="8">
        <v>0.4</v>
      </c>
      <c r="P437" s="7">
        <v>23.87</v>
      </c>
      <c r="Q437" s="52">
        <v>14.7</v>
      </c>
      <c r="S437" s="9">
        <v>41323</v>
      </c>
      <c r="T437" s="9">
        <v>41341</v>
      </c>
      <c r="U437" s="7">
        <v>18</v>
      </c>
      <c r="V437" s="8">
        <f>N437*EXP((LN(2)/$R$3)*U437)</f>
        <v>0.42047756075178361</v>
      </c>
      <c r="W437" s="8">
        <f>V437/M437</f>
        <v>4.5803655855314069</v>
      </c>
      <c r="X437" s="8"/>
      <c r="Y437" s="8"/>
      <c r="Z437" s="8"/>
      <c r="AA437" s="16">
        <f t="shared" si="75"/>
        <v>1.780372987729392E-4</v>
      </c>
    </row>
    <row r="438" spans="1:29" x14ac:dyDescent="0.2">
      <c r="A438" s="7" t="s">
        <v>4</v>
      </c>
      <c r="B438" s="7" t="s">
        <v>5</v>
      </c>
      <c r="C438" s="7" t="s">
        <v>9</v>
      </c>
      <c r="D438" s="7">
        <v>24</v>
      </c>
      <c r="E438" s="7">
        <v>52</v>
      </c>
      <c r="F438" s="7">
        <v>4</v>
      </c>
      <c r="G438" s="7" t="s">
        <v>21</v>
      </c>
      <c r="H438" s="7" t="s">
        <v>22</v>
      </c>
      <c r="I438" s="7">
        <v>625</v>
      </c>
      <c r="J438" s="7">
        <v>1.0470999999999999</v>
      </c>
      <c r="K438" s="7">
        <v>625</v>
      </c>
      <c r="L438" s="41">
        <v>1.1073</v>
      </c>
      <c r="M438" s="7">
        <f>L438-J438</f>
        <v>6.0200000000000031E-2</v>
      </c>
      <c r="N438" s="8">
        <v>0</v>
      </c>
      <c r="P438" s="7">
        <v>19.91</v>
      </c>
      <c r="Q438" s="52">
        <v>13.5</v>
      </c>
      <c r="S438" s="9">
        <v>41323</v>
      </c>
      <c r="T438" s="9">
        <v>41341</v>
      </c>
      <c r="U438" s="7">
        <v>18</v>
      </c>
      <c r="V438" s="8">
        <f>N438*EXP((LN(2)/$R$3)*U438)</f>
        <v>0</v>
      </c>
      <c r="W438" s="8">
        <f>V438/M438</f>
        <v>0</v>
      </c>
      <c r="X438" s="8"/>
      <c r="Y438" s="8"/>
      <c r="Z438" s="8"/>
      <c r="AA438" s="16">
        <f t="shared" si="75"/>
        <v>0</v>
      </c>
    </row>
    <row r="439" spans="1:29" x14ac:dyDescent="0.2">
      <c r="A439" s="7" t="s">
        <v>4</v>
      </c>
      <c r="B439" s="7" t="s">
        <v>5</v>
      </c>
      <c r="C439" s="7" t="s">
        <v>9</v>
      </c>
      <c r="D439" s="7">
        <v>24</v>
      </c>
      <c r="E439" s="7">
        <v>53</v>
      </c>
      <c r="F439" s="7">
        <v>5</v>
      </c>
      <c r="G439" s="7" t="s">
        <v>21</v>
      </c>
      <c r="H439" s="7" t="s">
        <v>22</v>
      </c>
      <c r="I439" s="7">
        <v>634</v>
      </c>
      <c r="J439" s="7">
        <v>1.0562</v>
      </c>
      <c r="K439" s="7">
        <v>634</v>
      </c>
      <c r="L439" s="41">
        <v>1.1155999999999999</v>
      </c>
      <c r="M439" s="7">
        <f>L439-J439</f>
        <v>5.9399999999999897E-2</v>
      </c>
      <c r="N439" s="8">
        <v>4.0999999999999996</v>
      </c>
      <c r="P439" s="7">
        <v>15.59</v>
      </c>
      <c r="Q439" s="52">
        <v>12.7</v>
      </c>
      <c r="S439" s="9">
        <v>41323</v>
      </c>
      <c r="T439" s="9">
        <v>41341</v>
      </c>
      <c r="U439" s="7">
        <v>18</v>
      </c>
      <c r="V439" s="8">
        <f>N439*EXP((LN(2)/$R$3)*U439)</f>
        <v>4.309894997705781</v>
      </c>
      <c r="W439" s="8">
        <f>V439/M439</f>
        <v>72.557154843531791</v>
      </c>
      <c r="X439" s="8"/>
      <c r="Y439" s="8"/>
      <c r="Z439" s="8"/>
      <c r="AA439" s="16">
        <f t="shared" si="75"/>
        <v>2.820272664653158E-3</v>
      </c>
    </row>
    <row r="440" spans="1:29" x14ac:dyDescent="0.2">
      <c r="A440" s="7" t="s">
        <v>4</v>
      </c>
      <c r="B440" s="7" t="s">
        <v>5</v>
      </c>
      <c r="C440" s="7" t="s">
        <v>9</v>
      </c>
      <c r="D440" s="7">
        <v>24</v>
      </c>
      <c r="E440" s="7">
        <v>54</v>
      </c>
      <c r="F440" s="7">
        <v>6</v>
      </c>
      <c r="G440" s="7" t="s">
        <v>21</v>
      </c>
      <c r="H440" s="7" t="s">
        <v>22</v>
      </c>
      <c r="I440" s="7">
        <v>643</v>
      </c>
      <c r="J440" s="7">
        <v>1.0503</v>
      </c>
      <c r="K440" s="7">
        <v>643</v>
      </c>
      <c r="P440" s="7" t="s">
        <v>43</v>
      </c>
      <c r="Q440" s="52" t="s">
        <v>43</v>
      </c>
      <c r="V440" s="8"/>
      <c r="W440" s="8"/>
      <c r="X440" s="8"/>
      <c r="Y440" s="8"/>
      <c r="Z440" s="8"/>
      <c r="AA440" s="16">
        <f t="shared" si="75"/>
        <v>0</v>
      </c>
    </row>
    <row r="441" spans="1:29" x14ac:dyDescent="0.2">
      <c r="A441" s="7" t="s">
        <v>4</v>
      </c>
      <c r="B441" s="7" t="s">
        <v>5</v>
      </c>
      <c r="C441" s="7" t="s">
        <v>8</v>
      </c>
      <c r="D441" s="7">
        <v>24</v>
      </c>
      <c r="E441" s="7">
        <v>55</v>
      </c>
      <c r="F441" s="7">
        <v>1</v>
      </c>
      <c r="G441" s="7" t="s">
        <v>21</v>
      </c>
      <c r="H441" s="7" t="s">
        <v>22</v>
      </c>
      <c r="I441" s="7">
        <v>544</v>
      </c>
      <c r="J441" s="7">
        <v>1.0459000000000001</v>
      </c>
      <c r="K441" s="7">
        <v>544</v>
      </c>
      <c r="L441" s="41">
        <v>1.123</v>
      </c>
      <c r="M441" s="7">
        <f>L441-J441</f>
        <v>7.7099999999999946E-2</v>
      </c>
      <c r="N441" s="8">
        <v>3.3</v>
      </c>
      <c r="P441" s="7">
        <v>24.65</v>
      </c>
      <c r="Q441" s="52">
        <v>14.5</v>
      </c>
      <c r="S441" s="9">
        <v>41323</v>
      </c>
      <c r="T441" s="9">
        <v>41341</v>
      </c>
      <c r="U441" s="7">
        <v>18</v>
      </c>
      <c r="V441" s="8">
        <f>N441*EXP((LN(2)/$R$3)*U441)</f>
        <v>3.4689398762022141</v>
      </c>
      <c r="W441" s="8">
        <f>V441/M441</f>
        <v>44.992735099899051</v>
      </c>
      <c r="X441" s="8">
        <f>AVERAGE(W441:W446)</f>
        <v>20.713159120822024</v>
      </c>
      <c r="Y441" s="8">
        <f>_xlfn.STDEV.S(W441:W446)</f>
        <v>23.425182361504142</v>
      </c>
      <c r="Z441" s="8"/>
      <c r="AA441" s="16">
        <f t="shared" ref="AA441:AA446" si="76">W441/41719</f>
        <v>1.0784710827176837E-3</v>
      </c>
      <c r="AB441" s="16">
        <f>AVERAGE(AA441:AA446)</f>
        <v>4.1374352055462382E-4</v>
      </c>
      <c r="AC441" s="16">
        <f>_xlfn.STDEV.S(AA441:AA446)</f>
        <v>5.4158019716980474E-4</v>
      </c>
    </row>
    <row r="442" spans="1:29" x14ac:dyDescent="0.2">
      <c r="A442" s="7" t="s">
        <v>4</v>
      </c>
      <c r="B442" s="7" t="s">
        <v>5</v>
      </c>
      <c r="C442" s="7" t="s">
        <v>8</v>
      </c>
      <c r="D442" s="7">
        <v>24</v>
      </c>
      <c r="E442" s="7">
        <v>56</v>
      </c>
      <c r="F442" s="7">
        <v>2</v>
      </c>
      <c r="G442" s="7" t="s">
        <v>21</v>
      </c>
      <c r="H442" s="7" t="s">
        <v>22</v>
      </c>
      <c r="I442" s="7">
        <v>553</v>
      </c>
      <c r="J442" s="7">
        <v>1.0476000000000001</v>
      </c>
      <c r="K442" s="7">
        <v>553</v>
      </c>
      <c r="L442" s="41">
        <v>1.1267</v>
      </c>
      <c r="M442" s="7">
        <f>L442-J442</f>
        <v>7.9099999999999948E-2</v>
      </c>
      <c r="N442" s="8">
        <v>0.9</v>
      </c>
      <c r="P442" s="7">
        <v>21.36</v>
      </c>
      <c r="Q442" s="52">
        <v>13.7</v>
      </c>
      <c r="S442" s="9">
        <v>41323</v>
      </c>
      <c r="T442" s="9">
        <v>41341</v>
      </c>
      <c r="U442" s="7">
        <v>18</v>
      </c>
      <c r="V442" s="8">
        <f>N442*EXP((LN(2)/$R$3)*U442)</f>
        <v>0.94607451169151302</v>
      </c>
      <c r="W442" s="8">
        <f>V442/M442</f>
        <v>11.960486873470463</v>
      </c>
      <c r="X442" s="8"/>
      <c r="Y442" s="8"/>
      <c r="Z442" s="8"/>
      <c r="AA442" s="16">
        <f t="shared" si="76"/>
        <v>2.866916003132976E-4</v>
      </c>
    </row>
    <row r="443" spans="1:29" x14ac:dyDescent="0.2">
      <c r="A443" s="7" t="s">
        <v>4</v>
      </c>
      <c r="B443" s="7" t="s">
        <v>5</v>
      </c>
      <c r="C443" s="7" t="s">
        <v>8</v>
      </c>
      <c r="D443" s="7">
        <v>24</v>
      </c>
      <c r="E443" s="7">
        <v>57</v>
      </c>
      <c r="F443" s="7">
        <v>3</v>
      </c>
      <c r="G443" s="7" t="s">
        <v>21</v>
      </c>
      <c r="H443" s="7" t="s">
        <v>22</v>
      </c>
      <c r="I443" s="7">
        <v>562</v>
      </c>
      <c r="J443" s="7">
        <v>1.0510999999999999</v>
      </c>
      <c r="K443" s="7">
        <v>562</v>
      </c>
      <c r="L443" s="41">
        <v>1.1105</v>
      </c>
      <c r="M443" s="7">
        <f>L443-J443</f>
        <v>5.9400000000000119E-2</v>
      </c>
      <c r="N443" s="8">
        <v>0</v>
      </c>
      <c r="P443" s="7">
        <v>24.33</v>
      </c>
      <c r="Q443" s="52">
        <v>14.3</v>
      </c>
      <c r="S443" s="9">
        <v>41323</v>
      </c>
      <c r="T443" s="9">
        <v>41341</v>
      </c>
      <c r="U443" s="7">
        <v>18</v>
      </c>
      <c r="V443" s="8">
        <f>N443*EXP((LN(2)/$R$3)*U443)</f>
        <v>0</v>
      </c>
      <c r="W443" s="8">
        <f>V443/M443</f>
        <v>0</v>
      </c>
      <c r="X443" s="8"/>
      <c r="Y443" s="8"/>
      <c r="Z443" s="8"/>
      <c r="AA443" s="16">
        <f t="shared" si="76"/>
        <v>0</v>
      </c>
    </row>
    <row r="444" spans="1:29" x14ac:dyDescent="0.2">
      <c r="A444" s="7" t="s">
        <v>4</v>
      </c>
      <c r="B444" s="7" t="s">
        <v>5</v>
      </c>
      <c r="C444" s="7" t="s">
        <v>8</v>
      </c>
      <c r="D444" s="7">
        <v>24</v>
      </c>
      <c r="E444" s="7">
        <v>58</v>
      </c>
      <c r="F444" s="7">
        <v>4</v>
      </c>
      <c r="G444" s="7" t="s">
        <v>21</v>
      </c>
      <c r="H444" s="7" t="s">
        <v>22</v>
      </c>
      <c r="I444" s="7">
        <v>571</v>
      </c>
      <c r="J444" s="7">
        <v>1.0532999999999999</v>
      </c>
      <c r="K444" s="7">
        <v>571</v>
      </c>
      <c r="P444" s="7">
        <v>28.9</v>
      </c>
      <c r="Q444" s="52">
        <v>15.3</v>
      </c>
      <c r="V444" s="8"/>
      <c r="W444" s="8"/>
      <c r="X444" s="8"/>
      <c r="Y444" s="8"/>
      <c r="Z444" s="8"/>
      <c r="AA444" s="16">
        <f t="shared" si="76"/>
        <v>0</v>
      </c>
    </row>
    <row r="445" spans="1:29" x14ac:dyDescent="0.2">
      <c r="A445" s="7" t="s">
        <v>4</v>
      </c>
      <c r="B445" s="7" t="s">
        <v>5</v>
      </c>
      <c r="C445" s="7" t="s">
        <v>8</v>
      </c>
      <c r="D445" s="7">
        <v>24</v>
      </c>
      <c r="E445" s="7">
        <v>59</v>
      </c>
      <c r="F445" s="7">
        <v>5</v>
      </c>
      <c r="G445" s="7" t="s">
        <v>21</v>
      </c>
      <c r="H445" s="7" t="s">
        <v>22</v>
      </c>
      <c r="I445" s="7">
        <v>580</v>
      </c>
      <c r="J445" s="7">
        <v>1.0516000000000001</v>
      </c>
      <c r="K445" s="7">
        <v>580</v>
      </c>
      <c r="L445" s="41">
        <v>1.1067</v>
      </c>
      <c r="M445" s="7">
        <f t="shared" ref="M445:M463" si="77">L445-J445</f>
        <v>5.5099999999999927E-2</v>
      </c>
      <c r="N445" s="8">
        <v>0</v>
      </c>
      <c r="P445" s="7">
        <v>23.31</v>
      </c>
      <c r="Q445" s="52">
        <v>14.2</v>
      </c>
      <c r="S445" s="9">
        <v>41323</v>
      </c>
      <c r="T445" s="9">
        <v>41341</v>
      </c>
      <c r="U445" s="7">
        <v>18</v>
      </c>
      <c r="V445" s="8">
        <f t="shared" ref="V445:V463" si="78">N445*EXP((LN(2)/$R$3)*U445)</f>
        <v>0</v>
      </c>
      <c r="W445" s="8">
        <f t="shared" ref="W445:W463" si="79">V445/M445</f>
        <v>0</v>
      </c>
      <c r="X445" s="8"/>
      <c r="Y445" s="8"/>
      <c r="Z445" s="8"/>
      <c r="AA445" s="16">
        <f t="shared" si="76"/>
        <v>0</v>
      </c>
    </row>
    <row r="446" spans="1:29" x14ac:dyDescent="0.2">
      <c r="A446" s="7" t="s">
        <v>4</v>
      </c>
      <c r="B446" s="7" t="s">
        <v>5</v>
      </c>
      <c r="C446" s="7" t="s">
        <v>8</v>
      </c>
      <c r="D446" s="7">
        <v>24</v>
      </c>
      <c r="E446" s="7">
        <v>60</v>
      </c>
      <c r="F446" s="7">
        <v>6</v>
      </c>
      <c r="G446" s="7" t="s">
        <v>21</v>
      </c>
      <c r="H446" s="7" t="s">
        <v>22</v>
      </c>
      <c r="I446" s="7">
        <v>589</v>
      </c>
      <c r="J446" s="7">
        <v>1.0516000000000001</v>
      </c>
      <c r="K446" s="7">
        <v>589</v>
      </c>
      <c r="L446" s="41">
        <v>1.117</v>
      </c>
      <c r="M446" s="7">
        <f t="shared" si="77"/>
        <v>6.5399999999999903E-2</v>
      </c>
      <c r="N446" s="8">
        <v>2.9</v>
      </c>
      <c r="P446" s="7">
        <v>17.7</v>
      </c>
      <c r="Q446" s="52">
        <v>13.1</v>
      </c>
      <c r="S446" s="9">
        <v>41323</v>
      </c>
      <c r="T446" s="9">
        <v>41341</v>
      </c>
      <c r="U446" s="7">
        <v>18</v>
      </c>
      <c r="V446" s="8">
        <f t="shared" si="78"/>
        <v>3.0484623154504309</v>
      </c>
      <c r="W446" s="8">
        <f t="shared" si="79"/>
        <v>46.612573630740606</v>
      </c>
      <c r="X446" s="8"/>
      <c r="Y446" s="8"/>
      <c r="Z446" s="8"/>
      <c r="AA446" s="16">
        <f t="shared" si="76"/>
        <v>1.1172984402967618E-3</v>
      </c>
    </row>
    <row r="447" spans="1:29" x14ac:dyDescent="0.2">
      <c r="A447" s="7" t="s">
        <v>4</v>
      </c>
      <c r="B447" s="7" t="s">
        <v>5</v>
      </c>
      <c r="C447" s="7" t="s">
        <v>6</v>
      </c>
      <c r="D447" s="7">
        <v>24</v>
      </c>
      <c r="E447" s="7">
        <v>61</v>
      </c>
      <c r="F447" s="7">
        <v>1</v>
      </c>
      <c r="G447" s="7" t="s">
        <v>21</v>
      </c>
      <c r="H447" s="7" t="s">
        <v>22</v>
      </c>
      <c r="I447" s="7">
        <v>436</v>
      </c>
      <c r="J447" s="7">
        <v>1.0487</v>
      </c>
      <c r="K447" s="7">
        <v>436</v>
      </c>
      <c r="L447" s="41">
        <v>1.1174999999999999</v>
      </c>
      <c r="M447" s="7">
        <f t="shared" si="77"/>
        <v>6.8799999999999972E-2</v>
      </c>
      <c r="N447" s="8">
        <v>1.6</v>
      </c>
      <c r="O447" s="8">
        <v>0</v>
      </c>
      <c r="P447" s="7">
        <v>27.93</v>
      </c>
      <c r="Q447" s="52">
        <v>15.1</v>
      </c>
      <c r="S447" s="9">
        <v>41323</v>
      </c>
      <c r="T447" s="9">
        <v>41341</v>
      </c>
      <c r="U447" s="7">
        <v>18</v>
      </c>
      <c r="V447" s="8">
        <f t="shared" si="78"/>
        <v>1.6819102430071344</v>
      </c>
      <c r="W447" s="8">
        <f t="shared" si="79"/>
        <v>24.44636981115022</v>
      </c>
      <c r="X447" s="8">
        <f>AVERAGE(W447:W452)</f>
        <v>21.790151047962073</v>
      </c>
      <c r="Y447" s="8">
        <f>_xlfn.STDEV.S(W447:W452)</f>
        <v>33.152180319992127</v>
      </c>
      <c r="Z447" s="8"/>
    </row>
    <row r="448" spans="1:29" x14ac:dyDescent="0.2">
      <c r="A448" s="7" t="s">
        <v>4</v>
      </c>
      <c r="B448" s="7" t="s">
        <v>5</v>
      </c>
      <c r="C448" s="7" t="s">
        <v>6</v>
      </c>
      <c r="D448" s="7">
        <v>24</v>
      </c>
      <c r="E448" s="7">
        <v>62</v>
      </c>
      <c r="F448" s="7">
        <v>2</v>
      </c>
      <c r="G448" s="7" t="s">
        <v>21</v>
      </c>
      <c r="H448" s="7" t="s">
        <v>22</v>
      </c>
      <c r="I448" s="7">
        <v>445</v>
      </c>
      <c r="J448" s="7">
        <v>1.0479000000000001</v>
      </c>
      <c r="K448" s="7">
        <v>445</v>
      </c>
      <c r="L448" s="41">
        <v>1.1355</v>
      </c>
      <c r="M448" s="7">
        <f t="shared" si="77"/>
        <v>8.75999999999999E-2</v>
      </c>
      <c r="N448" s="8">
        <v>0</v>
      </c>
      <c r="O448" s="8">
        <v>0</v>
      </c>
      <c r="P448" s="7">
        <v>26.26</v>
      </c>
      <c r="Q448" s="52">
        <v>14.7</v>
      </c>
      <c r="S448" s="9">
        <v>41323</v>
      </c>
      <c r="T448" s="9">
        <v>41341</v>
      </c>
      <c r="U448" s="7">
        <v>18</v>
      </c>
      <c r="V448" s="8">
        <f t="shared" si="78"/>
        <v>0</v>
      </c>
      <c r="W448" s="8">
        <f t="shared" si="79"/>
        <v>0</v>
      </c>
      <c r="X448" s="8"/>
      <c r="Y448" s="8"/>
      <c r="Z448" s="8"/>
    </row>
    <row r="449" spans="1:29" x14ac:dyDescent="0.2">
      <c r="A449" s="7" t="s">
        <v>4</v>
      </c>
      <c r="B449" s="7" t="s">
        <v>5</v>
      </c>
      <c r="C449" s="7" t="s">
        <v>6</v>
      </c>
      <c r="D449" s="7">
        <v>24</v>
      </c>
      <c r="E449" s="7">
        <v>63</v>
      </c>
      <c r="F449" s="7">
        <v>3</v>
      </c>
      <c r="G449" s="7" t="s">
        <v>21</v>
      </c>
      <c r="H449" s="7" t="s">
        <v>22</v>
      </c>
      <c r="I449" s="7">
        <v>454</v>
      </c>
      <c r="J449" s="7">
        <v>1.0517000000000001</v>
      </c>
      <c r="K449" s="7">
        <v>454</v>
      </c>
      <c r="L449" s="41">
        <v>1.0898000000000001</v>
      </c>
      <c r="M449" s="7">
        <f t="shared" si="77"/>
        <v>3.8100000000000023E-2</v>
      </c>
      <c r="N449" s="8">
        <v>3.1</v>
      </c>
      <c r="O449" s="8">
        <v>0</v>
      </c>
      <c r="P449" s="7">
        <v>19.23</v>
      </c>
      <c r="Q449" s="52">
        <v>13.5</v>
      </c>
      <c r="S449" s="9">
        <v>41323</v>
      </c>
      <c r="T449" s="9">
        <v>41341</v>
      </c>
      <c r="U449" s="7">
        <v>18</v>
      </c>
      <c r="V449" s="8">
        <f t="shared" si="78"/>
        <v>3.2587010958263227</v>
      </c>
      <c r="W449" s="8">
        <f t="shared" si="79"/>
        <v>85.530212488879812</v>
      </c>
      <c r="X449" s="8"/>
      <c r="Y449" s="8"/>
      <c r="Z449" s="8"/>
    </row>
    <row r="450" spans="1:29" x14ac:dyDescent="0.2">
      <c r="A450" s="7" t="s">
        <v>4</v>
      </c>
      <c r="B450" s="7" t="s">
        <v>5</v>
      </c>
      <c r="C450" s="7" t="s">
        <v>6</v>
      </c>
      <c r="D450" s="7">
        <v>24</v>
      </c>
      <c r="E450" s="7">
        <v>64</v>
      </c>
      <c r="F450" s="7">
        <v>4</v>
      </c>
      <c r="G450" s="7" t="s">
        <v>21</v>
      </c>
      <c r="H450" s="7" t="s">
        <v>22</v>
      </c>
      <c r="I450" s="7">
        <v>463</v>
      </c>
      <c r="J450" s="7">
        <v>1.0528999999999999</v>
      </c>
      <c r="K450" s="7">
        <v>463</v>
      </c>
      <c r="L450" s="41">
        <v>1.0944</v>
      </c>
      <c r="M450" s="7">
        <f t="shared" si="77"/>
        <v>4.1500000000000092E-2</v>
      </c>
      <c r="N450" s="8">
        <v>0</v>
      </c>
      <c r="O450" s="8">
        <v>0</v>
      </c>
      <c r="P450" s="7">
        <v>24.07</v>
      </c>
      <c r="Q450" s="52">
        <v>14.1</v>
      </c>
      <c r="S450" s="9">
        <v>41323</v>
      </c>
      <c r="T450" s="9">
        <v>41341</v>
      </c>
      <c r="U450" s="7">
        <v>18</v>
      </c>
      <c r="V450" s="8">
        <f t="shared" si="78"/>
        <v>0</v>
      </c>
      <c r="W450" s="8">
        <f t="shared" si="79"/>
        <v>0</v>
      </c>
      <c r="X450" s="8"/>
      <c r="Y450" s="8"/>
      <c r="Z450" s="8"/>
    </row>
    <row r="451" spans="1:29" x14ac:dyDescent="0.2">
      <c r="A451" s="7" t="s">
        <v>4</v>
      </c>
      <c r="B451" s="7" t="s">
        <v>5</v>
      </c>
      <c r="C451" s="7" t="s">
        <v>6</v>
      </c>
      <c r="D451" s="7">
        <v>24</v>
      </c>
      <c r="E451" s="7">
        <v>65</v>
      </c>
      <c r="F451" s="7">
        <v>5</v>
      </c>
      <c r="G451" s="7" t="s">
        <v>21</v>
      </c>
      <c r="H451" s="7" t="s">
        <v>22</v>
      </c>
      <c r="I451" s="7">
        <v>472</v>
      </c>
      <c r="J451" s="7">
        <v>1.0528999999999999</v>
      </c>
      <c r="K451" s="7">
        <v>472</v>
      </c>
      <c r="L451" s="41">
        <v>1.1247</v>
      </c>
      <c r="M451" s="7">
        <f t="shared" si="77"/>
        <v>7.1800000000000086E-2</v>
      </c>
      <c r="N451" s="8">
        <v>0</v>
      </c>
      <c r="O451" s="8">
        <v>0</v>
      </c>
      <c r="P451" s="7">
        <v>31.7</v>
      </c>
      <c r="Q451" s="52">
        <v>15.8</v>
      </c>
      <c r="S451" s="9">
        <v>41323</v>
      </c>
      <c r="T451" s="9">
        <v>41341</v>
      </c>
      <c r="U451" s="7">
        <v>18</v>
      </c>
      <c r="V451" s="8">
        <f t="shared" si="78"/>
        <v>0</v>
      </c>
      <c r="W451" s="8">
        <f t="shared" si="79"/>
        <v>0</v>
      </c>
      <c r="X451" s="8"/>
      <c r="Y451" s="8"/>
      <c r="Z451" s="8"/>
    </row>
    <row r="452" spans="1:29" x14ac:dyDescent="0.2">
      <c r="A452" s="7" t="s">
        <v>4</v>
      </c>
      <c r="B452" s="7" t="s">
        <v>5</v>
      </c>
      <c r="C452" s="7" t="s">
        <v>6</v>
      </c>
      <c r="D452" s="7">
        <v>24</v>
      </c>
      <c r="E452" s="7">
        <v>66</v>
      </c>
      <c r="F452" s="7">
        <v>6</v>
      </c>
      <c r="G452" s="7" t="s">
        <v>21</v>
      </c>
      <c r="H452" s="7" t="s">
        <v>22</v>
      </c>
      <c r="I452" s="7">
        <v>481</v>
      </c>
      <c r="J452" s="7">
        <v>1.0525</v>
      </c>
      <c r="K452" s="7">
        <v>481</v>
      </c>
      <c r="L452" s="41">
        <v>1.093</v>
      </c>
      <c r="M452" s="7">
        <f t="shared" si="77"/>
        <v>4.049999999999998E-2</v>
      </c>
      <c r="N452" s="8">
        <v>0.8</v>
      </c>
      <c r="O452" s="8">
        <v>0</v>
      </c>
      <c r="P452" s="7">
        <v>20.11</v>
      </c>
      <c r="Q452" s="52">
        <v>13.7</v>
      </c>
      <c r="S452" s="9">
        <v>41323</v>
      </c>
      <c r="T452" s="9">
        <v>41341</v>
      </c>
      <c r="U452" s="7">
        <v>18</v>
      </c>
      <c r="V452" s="8">
        <f t="shared" si="78"/>
        <v>0.84095512150356722</v>
      </c>
      <c r="W452" s="8">
        <f t="shared" si="79"/>
        <v>20.764323987742412</v>
      </c>
      <c r="X452" s="8"/>
      <c r="Y452" s="8"/>
      <c r="Z452" s="8"/>
    </row>
    <row r="453" spans="1:29" x14ac:dyDescent="0.2">
      <c r="A453" s="7" t="s">
        <v>4</v>
      </c>
      <c r="B453" s="7" t="s">
        <v>5</v>
      </c>
      <c r="C453" s="7" t="s">
        <v>7</v>
      </c>
      <c r="D453" s="7">
        <v>24</v>
      </c>
      <c r="E453" s="7">
        <v>67</v>
      </c>
      <c r="F453" s="7">
        <v>1</v>
      </c>
      <c r="G453" s="7" t="s">
        <v>21</v>
      </c>
      <c r="H453" s="7" t="s">
        <v>22</v>
      </c>
      <c r="I453" s="7">
        <v>490</v>
      </c>
      <c r="J453" s="7">
        <v>1.0522</v>
      </c>
      <c r="K453" s="7">
        <v>490</v>
      </c>
      <c r="L453" s="41">
        <v>1.1043000000000001</v>
      </c>
      <c r="M453" s="7">
        <f t="shared" si="77"/>
        <v>5.2100000000000035E-2</v>
      </c>
      <c r="N453" s="8">
        <v>7.1</v>
      </c>
      <c r="P453" s="7">
        <v>18.420000000000002</v>
      </c>
      <c r="Q453" s="52">
        <v>13.8</v>
      </c>
      <c r="S453" s="9">
        <v>41323</v>
      </c>
      <c r="T453" s="9">
        <v>41341</v>
      </c>
      <c r="U453" s="7">
        <v>18</v>
      </c>
      <c r="V453" s="8">
        <f t="shared" si="78"/>
        <v>7.463476703344158</v>
      </c>
      <c r="W453" s="8">
        <f t="shared" si="79"/>
        <v>143.25291177244057</v>
      </c>
      <c r="X453" s="8">
        <f>AVERAGE(W453:W458)</f>
        <v>103.59439210280523</v>
      </c>
      <c r="Y453" s="8">
        <f>_xlfn.STDEV.S(W453:W458)</f>
        <v>52.881811997281233</v>
      </c>
      <c r="Z453" s="8"/>
      <c r="AA453" s="16">
        <f t="shared" ref="AA453:AA458" si="80">W453/22846</f>
        <v>6.2703716962461947E-3</v>
      </c>
      <c r="AB453" s="16">
        <f>AVERAGE(AA453:AA458)</f>
        <v>4.5344652062857937E-3</v>
      </c>
      <c r="AC453" s="16">
        <f>_xlfn.STDEV.S(AA453:AA458)</f>
        <v>2.3147076948823084E-3</v>
      </c>
    </row>
    <row r="454" spans="1:29" x14ac:dyDescent="0.2">
      <c r="A454" s="7" t="s">
        <v>4</v>
      </c>
      <c r="B454" s="7" t="s">
        <v>5</v>
      </c>
      <c r="C454" s="7" t="s">
        <v>7</v>
      </c>
      <c r="D454" s="7">
        <v>24</v>
      </c>
      <c r="E454" s="7">
        <v>68</v>
      </c>
      <c r="F454" s="7">
        <v>2</v>
      </c>
      <c r="G454" s="7" t="s">
        <v>21</v>
      </c>
      <c r="H454" s="7" t="s">
        <v>22</v>
      </c>
      <c r="I454" s="7">
        <v>499</v>
      </c>
      <c r="J454" s="7">
        <v>1.0515000000000001</v>
      </c>
      <c r="K454" s="7">
        <v>499</v>
      </c>
      <c r="L454" s="41">
        <v>1.1115999999999999</v>
      </c>
      <c r="M454" s="7">
        <f t="shared" si="77"/>
        <v>6.009999999999982E-2</v>
      </c>
      <c r="N454" s="8">
        <v>8.1</v>
      </c>
      <c r="P454" s="7">
        <v>17.36</v>
      </c>
      <c r="Q454" s="52">
        <v>13.4</v>
      </c>
      <c r="S454" s="9">
        <v>41323</v>
      </c>
      <c r="T454" s="9">
        <v>41341</v>
      </c>
      <c r="U454" s="7">
        <v>18</v>
      </c>
      <c r="V454" s="8">
        <f t="shared" si="78"/>
        <v>8.5146706052236176</v>
      </c>
      <c r="W454" s="8">
        <f t="shared" si="79"/>
        <v>141.6750516676147</v>
      </c>
      <c r="X454" s="8"/>
      <c r="Y454" s="8"/>
      <c r="Z454" s="8"/>
      <c r="AA454" s="16">
        <f t="shared" si="80"/>
        <v>6.2013066474487745E-3</v>
      </c>
    </row>
    <row r="455" spans="1:29" x14ac:dyDescent="0.2">
      <c r="A455" s="7" t="s">
        <v>4</v>
      </c>
      <c r="B455" s="7" t="s">
        <v>5</v>
      </c>
      <c r="C455" s="7" t="s">
        <v>7</v>
      </c>
      <c r="D455" s="7">
        <v>24</v>
      </c>
      <c r="E455" s="7">
        <v>69</v>
      </c>
      <c r="F455" s="7">
        <v>3</v>
      </c>
      <c r="G455" s="7" t="s">
        <v>21</v>
      </c>
      <c r="H455" s="7" t="s">
        <v>22</v>
      </c>
      <c r="I455" s="7">
        <v>508</v>
      </c>
      <c r="J455" s="7">
        <v>1.0481</v>
      </c>
      <c r="K455" s="7">
        <v>508</v>
      </c>
      <c r="L455" s="41">
        <v>1.1054999999999999</v>
      </c>
      <c r="M455" s="7">
        <f t="shared" si="77"/>
        <v>5.7399999999999896E-2</v>
      </c>
      <c r="N455" s="8">
        <v>8.4</v>
      </c>
      <c r="P455" s="7">
        <v>15.8</v>
      </c>
      <c r="Q455" s="52">
        <v>12.7</v>
      </c>
      <c r="S455" s="9">
        <v>41323</v>
      </c>
      <c r="T455" s="9">
        <v>41341</v>
      </c>
      <c r="U455" s="7">
        <v>18</v>
      </c>
      <c r="V455" s="8">
        <f t="shared" si="78"/>
        <v>8.830028775787456</v>
      </c>
      <c r="W455" s="8">
        <f t="shared" si="79"/>
        <v>153.83325393357964</v>
      </c>
      <c r="X455" s="8"/>
      <c r="Y455" s="8"/>
      <c r="Z455" s="8"/>
      <c r="AA455" s="16">
        <f t="shared" si="80"/>
        <v>6.7334874347185344E-3</v>
      </c>
    </row>
    <row r="456" spans="1:29" x14ac:dyDescent="0.2">
      <c r="A456" s="7" t="s">
        <v>4</v>
      </c>
      <c r="B456" s="7" t="s">
        <v>5</v>
      </c>
      <c r="C456" s="7" t="s">
        <v>7</v>
      </c>
      <c r="D456" s="7">
        <v>24</v>
      </c>
      <c r="E456" s="7">
        <v>70</v>
      </c>
      <c r="F456" s="7">
        <v>4</v>
      </c>
      <c r="G456" s="7" t="s">
        <v>21</v>
      </c>
      <c r="H456" s="7" t="s">
        <v>22</v>
      </c>
      <c r="I456" s="7">
        <v>517</v>
      </c>
      <c r="J456" s="7">
        <v>1.0674999999999999</v>
      </c>
      <c r="K456" s="7">
        <v>517</v>
      </c>
      <c r="L456" s="41">
        <v>1.1505000000000001</v>
      </c>
      <c r="M456" s="7">
        <f t="shared" si="77"/>
        <v>8.3000000000000185E-2</v>
      </c>
      <c r="N456" s="8">
        <v>3.2</v>
      </c>
      <c r="P456" s="7">
        <v>28.02</v>
      </c>
      <c r="Q456" s="52">
        <v>15</v>
      </c>
      <c r="S456" s="9">
        <v>41323</v>
      </c>
      <c r="T456" s="9">
        <v>41341</v>
      </c>
      <c r="U456" s="7">
        <v>18</v>
      </c>
      <c r="V456" s="8">
        <f t="shared" si="78"/>
        <v>3.3638204860142689</v>
      </c>
      <c r="W456" s="8">
        <f t="shared" si="79"/>
        <v>40.527957662822423</v>
      </c>
      <c r="X456" s="8"/>
      <c r="Y456" s="8"/>
      <c r="Z456" s="8"/>
      <c r="AA456" s="16">
        <f t="shared" si="80"/>
        <v>1.7739629546888918E-3</v>
      </c>
    </row>
    <row r="457" spans="1:29" x14ac:dyDescent="0.2">
      <c r="A457" s="7" t="s">
        <v>4</v>
      </c>
      <c r="B457" s="7" t="s">
        <v>5</v>
      </c>
      <c r="C457" s="7" t="s">
        <v>7</v>
      </c>
      <c r="D457" s="7">
        <v>24</v>
      </c>
      <c r="E457" s="7">
        <v>71</v>
      </c>
      <c r="F457" s="7">
        <v>5</v>
      </c>
      <c r="G457" s="7" t="s">
        <v>21</v>
      </c>
      <c r="H457" s="7" t="s">
        <v>22</v>
      </c>
      <c r="I457" s="7">
        <v>526</v>
      </c>
      <c r="J457" s="7">
        <v>1.0504</v>
      </c>
      <c r="K457" s="7">
        <v>526</v>
      </c>
      <c r="L457" s="41">
        <v>1.1046</v>
      </c>
      <c r="M457" s="7">
        <f t="shared" si="77"/>
        <v>5.4200000000000026E-2</v>
      </c>
      <c r="N457" s="8">
        <v>1.9</v>
      </c>
      <c r="P457" s="7">
        <v>20.49</v>
      </c>
      <c r="Q457" s="52">
        <v>13.7</v>
      </c>
      <c r="S457" s="9">
        <v>41323</v>
      </c>
      <c r="T457" s="9">
        <v>41341</v>
      </c>
      <c r="U457" s="7">
        <v>18</v>
      </c>
      <c r="V457" s="8">
        <f t="shared" si="78"/>
        <v>1.997268413570972</v>
      </c>
      <c r="W457" s="8">
        <f t="shared" si="79"/>
        <v>36.849970730091719</v>
      </c>
      <c r="X457" s="8"/>
      <c r="Y457" s="8"/>
      <c r="Z457" s="8"/>
      <c r="AA457" s="16">
        <f t="shared" si="80"/>
        <v>1.6129725435564965E-3</v>
      </c>
    </row>
    <row r="458" spans="1:29" x14ac:dyDescent="0.2">
      <c r="A458" s="7" t="s">
        <v>4</v>
      </c>
      <c r="B458" s="7" t="s">
        <v>5</v>
      </c>
      <c r="C458" s="7" t="s">
        <v>7</v>
      </c>
      <c r="D458" s="7">
        <v>24</v>
      </c>
      <c r="E458" s="7">
        <v>72</v>
      </c>
      <c r="F458" s="7">
        <v>6</v>
      </c>
      <c r="G458" s="7" t="s">
        <v>21</v>
      </c>
      <c r="H458" s="7" t="s">
        <v>22</v>
      </c>
      <c r="I458" s="7">
        <v>535</v>
      </c>
      <c r="J458" s="7">
        <v>1.0499000000000001</v>
      </c>
      <c r="K458" s="7">
        <v>535</v>
      </c>
      <c r="L458" s="41">
        <v>1.1865000000000001</v>
      </c>
      <c r="M458" s="7">
        <f t="shared" si="77"/>
        <v>0.13660000000000005</v>
      </c>
      <c r="N458" s="8">
        <v>13.7</v>
      </c>
      <c r="P458" s="7">
        <v>30.05</v>
      </c>
      <c r="Q458" s="52">
        <v>15.2</v>
      </c>
      <c r="S458" s="9">
        <v>41323</v>
      </c>
      <c r="T458" s="9">
        <v>41341</v>
      </c>
      <c r="U458" s="7">
        <v>18</v>
      </c>
      <c r="V458" s="8">
        <f t="shared" si="78"/>
        <v>14.401356455748587</v>
      </c>
      <c r="W458" s="8">
        <f t="shared" si="79"/>
        <v>105.42720685028245</v>
      </c>
      <c r="X458" s="8"/>
      <c r="Y458" s="8"/>
      <c r="Z458" s="8"/>
      <c r="AA458" s="16">
        <f t="shared" si="80"/>
        <v>4.614689961055872E-3</v>
      </c>
    </row>
    <row r="459" spans="1:29" x14ac:dyDescent="0.2">
      <c r="A459" s="7" t="s">
        <v>4</v>
      </c>
      <c r="B459" s="7" t="s">
        <v>5</v>
      </c>
      <c r="C459" s="7" t="s">
        <v>9</v>
      </c>
      <c r="D459" s="7">
        <v>24</v>
      </c>
      <c r="E459" s="7">
        <v>73</v>
      </c>
      <c r="F459" s="7">
        <v>1</v>
      </c>
      <c r="G459" s="7" t="s">
        <v>27</v>
      </c>
      <c r="H459" s="7" t="s">
        <v>28</v>
      </c>
      <c r="I459" s="7">
        <v>601</v>
      </c>
      <c r="J459" s="7">
        <v>1.0463</v>
      </c>
      <c r="K459" s="7">
        <v>601</v>
      </c>
      <c r="L459" s="41">
        <v>1.1509</v>
      </c>
      <c r="M459" s="7">
        <f t="shared" si="77"/>
        <v>0.10460000000000003</v>
      </c>
      <c r="N459" s="8">
        <v>0</v>
      </c>
      <c r="P459" s="7">
        <v>18.71</v>
      </c>
      <c r="Q459" s="52">
        <v>13.5</v>
      </c>
      <c r="S459" s="9">
        <v>41323</v>
      </c>
      <c r="V459" s="8">
        <f t="shared" si="78"/>
        <v>0</v>
      </c>
      <c r="W459" s="8">
        <f t="shared" si="79"/>
        <v>0</v>
      </c>
      <c r="X459" s="8">
        <f>AVERAGE(W459:W464)</f>
        <v>0</v>
      </c>
      <c r="Y459" s="8">
        <f>_xlfn.STDEV.S(W459:W464)</f>
        <v>0</v>
      </c>
      <c r="Z459" s="8"/>
    </row>
    <row r="460" spans="1:29" x14ac:dyDescent="0.2">
      <c r="A460" s="7" t="s">
        <v>4</v>
      </c>
      <c r="B460" s="7" t="s">
        <v>5</v>
      </c>
      <c r="C460" s="7" t="s">
        <v>9</v>
      </c>
      <c r="D460" s="7">
        <v>24</v>
      </c>
      <c r="E460" s="7">
        <v>74</v>
      </c>
      <c r="F460" s="7">
        <v>2</v>
      </c>
      <c r="G460" s="7" t="s">
        <v>27</v>
      </c>
      <c r="H460" s="7" t="s">
        <v>28</v>
      </c>
      <c r="I460" s="7">
        <v>609</v>
      </c>
      <c r="J460" s="7">
        <v>1.0678000000000001</v>
      </c>
      <c r="K460" s="7">
        <v>609</v>
      </c>
      <c r="L460" s="41">
        <v>1.1214999999999999</v>
      </c>
      <c r="M460" s="7">
        <f t="shared" si="77"/>
        <v>5.3699999999999859E-2</v>
      </c>
      <c r="N460" s="8">
        <v>0</v>
      </c>
      <c r="P460" s="7">
        <v>14.26</v>
      </c>
      <c r="Q460" s="52">
        <v>12.5</v>
      </c>
      <c r="S460" s="9">
        <v>41323</v>
      </c>
      <c r="V460" s="8">
        <f t="shared" si="78"/>
        <v>0</v>
      </c>
      <c r="W460" s="8">
        <f t="shared" si="79"/>
        <v>0</v>
      </c>
      <c r="X460" s="8"/>
      <c r="Y460" s="8"/>
      <c r="Z460" s="8"/>
    </row>
    <row r="461" spans="1:29" x14ac:dyDescent="0.2">
      <c r="A461" s="7" t="s">
        <v>4</v>
      </c>
      <c r="B461" s="7" t="s">
        <v>5</v>
      </c>
      <c r="C461" s="7" t="s">
        <v>9</v>
      </c>
      <c r="D461" s="7">
        <v>24</v>
      </c>
      <c r="E461" s="7">
        <v>75</v>
      </c>
      <c r="F461" s="7">
        <v>3</v>
      </c>
      <c r="G461" s="7" t="s">
        <v>27</v>
      </c>
      <c r="H461" s="7" t="s">
        <v>28</v>
      </c>
      <c r="I461" s="7">
        <v>619</v>
      </c>
      <c r="J461" s="7">
        <v>1.0506</v>
      </c>
      <c r="K461" s="7">
        <v>619</v>
      </c>
      <c r="L461" s="41">
        <v>1.1849000000000001</v>
      </c>
      <c r="M461" s="7">
        <f t="shared" si="77"/>
        <v>0.13430000000000009</v>
      </c>
      <c r="N461" s="8">
        <v>0</v>
      </c>
      <c r="P461" s="7">
        <v>23.87</v>
      </c>
      <c r="Q461" s="52">
        <v>14.7</v>
      </c>
      <c r="S461" s="9">
        <v>41323</v>
      </c>
      <c r="V461" s="8">
        <f t="shared" si="78"/>
        <v>0</v>
      </c>
      <c r="W461" s="8">
        <f t="shared" si="79"/>
        <v>0</v>
      </c>
      <c r="X461" s="8"/>
      <c r="Y461" s="8"/>
      <c r="Z461" s="8"/>
    </row>
    <row r="462" spans="1:29" x14ac:dyDescent="0.2">
      <c r="A462" s="7" t="s">
        <v>4</v>
      </c>
      <c r="B462" s="7" t="s">
        <v>5</v>
      </c>
      <c r="C462" s="7" t="s">
        <v>9</v>
      </c>
      <c r="D462" s="7">
        <v>24</v>
      </c>
      <c r="E462" s="7">
        <v>76</v>
      </c>
      <c r="F462" s="7">
        <v>4</v>
      </c>
      <c r="G462" s="7" t="s">
        <v>27</v>
      </c>
      <c r="H462" s="7" t="s">
        <v>28</v>
      </c>
      <c r="I462" s="7">
        <v>628</v>
      </c>
      <c r="J462" s="7">
        <v>1.0488</v>
      </c>
      <c r="K462" s="7">
        <v>628</v>
      </c>
      <c r="L462" s="41">
        <v>1.1424000000000001</v>
      </c>
      <c r="M462" s="7">
        <f t="shared" si="77"/>
        <v>9.3600000000000128E-2</v>
      </c>
      <c r="N462" s="8">
        <v>0</v>
      </c>
      <c r="P462" s="7">
        <v>19.91</v>
      </c>
      <c r="Q462" s="52">
        <v>13.5</v>
      </c>
      <c r="S462" s="9">
        <v>41323</v>
      </c>
      <c r="V462" s="8">
        <f t="shared" si="78"/>
        <v>0</v>
      </c>
      <c r="W462" s="8">
        <f t="shared" si="79"/>
        <v>0</v>
      </c>
      <c r="X462" s="8"/>
      <c r="Y462" s="8"/>
      <c r="Z462" s="8"/>
    </row>
    <row r="463" spans="1:29" x14ac:dyDescent="0.2">
      <c r="A463" s="7" t="s">
        <v>4</v>
      </c>
      <c r="B463" s="7" t="s">
        <v>5</v>
      </c>
      <c r="C463" s="7" t="s">
        <v>9</v>
      </c>
      <c r="D463" s="7">
        <v>24</v>
      </c>
      <c r="E463" s="7">
        <v>77</v>
      </c>
      <c r="F463" s="7">
        <v>5</v>
      </c>
      <c r="G463" s="7" t="s">
        <v>27</v>
      </c>
      <c r="H463" s="7" t="s">
        <v>28</v>
      </c>
      <c r="I463" s="7">
        <v>637</v>
      </c>
      <c r="J463" s="7">
        <v>1.0579000000000001</v>
      </c>
      <c r="K463" s="7">
        <v>637</v>
      </c>
      <c r="L463" s="41">
        <v>1.1533</v>
      </c>
      <c r="M463" s="7">
        <f t="shared" si="77"/>
        <v>9.5399999999999929E-2</v>
      </c>
      <c r="N463" s="8">
        <v>0</v>
      </c>
      <c r="P463" s="7">
        <v>15.59</v>
      </c>
      <c r="Q463" s="52">
        <v>12.7</v>
      </c>
      <c r="S463" s="9">
        <v>41323</v>
      </c>
      <c r="V463" s="8">
        <f t="shared" si="78"/>
        <v>0</v>
      </c>
      <c r="W463" s="8">
        <f t="shared" si="79"/>
        <v>0</v>
      </c>
      <c r="X463" s="8"/>
      <c r="Y463" s="8"/>
      <c r="Z463" s="8"/>
    </row>
    <row r="464" spans="1:29" x14ac:dyDescent="0.2">
      <c r="A464" s="7" t="s">
        <v>4</v>
      </c>
      <c r="B464" s="7" t="s">
        <v>5</v>
      </c>
      <c r="C464" s="7" t="s">
        <v>9</v>
      </c>
      <c r="D464" s="7">
        <v>24</v>
      </c>
      <c r="E464" s="7">
        <v>78</v>
      </c>
      <c r="F464" s="7">
        <v>6</v>
      </c>
      <c r="G464" s="7" t="s">
        <v>27</v>
      </c>
      <c r="H464" s="7" t="s">
        <v>28</v>
      </c>
      <c r="I464" s="7">
        <v>646</v>
      </c>
      <c r="J464" s="7">
        <v>1.0461</v>
      </c>
      <c r="K464" s="7">
        <v>646</v>
      </c>
      <c r="P464" s="7" t="s">
        <v>43</v>
      </c>
      <c r="Q464" s="52" t="s">
        <v>43</v>
      </c>
      <c r="V464" s="8"/>
      <c r="W464" s="8"/>
      <c r="X464" s="8"/>
      <c r="Y464" s="8"/>
      <c r="Z464" s="8"/>
    </row>
    <row r="465" spans="1:26" x14ac:dyDescent="0.2">
      <c r="A465" s="7" t="s">
        <v>4</v>
      </c>
      <c r="B465" s="7" t="s">
        <v>5</v>
      </c>
      <c r="C465" s="7" t="s">
        <v>8</v>
      </c>
      <c r="D465" s="7">
        <v>24</v>
      </c>
      <c r="E465" s="7">
        <v>79</v>
      </c>
      <c r="F465" s="7">
        <v>1</v>
      </c>
      <c r="G465" s="7" t="s">
        <v>27</v>
      </c>
      <c r="H465" s="7" t="s">
        <v>28</v>
      </c>
      <c r="I465" s="7">
        <v>547</v>
      </c>
      <c r="J465" s="7">
        <v>1.0466</v>
      </c>
      <c r="K465" s="7">
        <v>547</v>
      </c>
      <c r="L465" s="41">
        <v>1.1593</v>
      </c>
      <c r="M465" s="7">
        <f t="shared" ref="M465:M487" si="81">L465-J465</f>
        <v>0.11270000000000002</v>
      </c>
      <c r="N465" s="8">
        <v>0</v>
      </c>
      <c r="P465" s="7">
        <v>24.65</v>
      </c>
      <c r="Q465" s="52">
        <v>14.5</v>
      </c>
      <c r="S465" s="9">
        <v>41323</v>
      </c>
      <c r="V465" s="8">
        <f t="shared" ref="V465:V487" si="82">N465*EXP((LN(2)/$R$3)*U465)</f>
        <v>0</v>
      </c>
      <c r="W465" s="8">
        <f t="shared" ref="W465:W487" si="83">V465/M465</f>
        <v>0</v>
      </c>
      <c r="X465" s="8">
        <f>AVERAGE(W465:W470)</f>
        <v>1.8282276945643281</v>
      </c>
      <c r="Y465" s="8">
        <f>_xlfn.STDEV.S(W465:W470)</f>
        <v>3.9778520169845142</v>
      </c>
      <c r="Z465" s="8"/>
    </row>
    <row r="466" spans="1:26" x14ac:dyDescent="0.2">
      <c r="A466" s="7" t="s">
        <v>4</v>
      </c>
      <c r="B466" s="7" t="s">
        <v>5</v>
      </c>
      <c r="C466" s="7" t="s">
        <v>8</v>
      </c>
      <c r="D466" s="7">
        <v>24</v>
      </c>
      <c r="E466" s="7">
        <v>80</v>
      </c>
      <c r="F466" s="7">
        <v>2</v>
      </c>
      <c r="G466" s="7" t="s">
        <v>27</v>
      </c>
      <c r="H466" s="7" t="s">
        <v>28</v>
      </c>
      <c r="I466" s="7">
        <v>556</v>
      </c>
      <c r="J466" s="7">
        <v>1.0503</v>
      </c>
      <c r="K466" s="7">
        <v>556</v>
      </c>
      <c r="L466" s="41">
        <v>1.1458999999999999</v>
      </c>
      <c r="M466" s="7">
        <f t="shared" si="81"/>
        <v>9.5599999999999907E-2</v>
      </c>
      <c r="N466" s="8">
        <v>0</v>
      </c>
      <c r="P466" s="7">
        <v>21.36</v>
      </c>
      <c r="Q466" s="52">
        <v>13.7</v>
      </c>
      <c r="S466" s="9">
        <v>41323</v>
      </c>
      <c r="V466" s="8">
        <f t="shared" si="82"/>
        <v>0</v>
      </c>
      <c r="W466" s="8">
        <f t="shared" si="83"/>
        <v>0</v>
      </c>
      <c r="X466" s="8"/>
      <c r="Y466" s="8"/>
      <c r="Z466" s="8"/>
    </row>
    <row r="467" spans="1:26" x14ac:dyDescent="0.2">
      <c r="A467" s="7" t="s">
        <v>4</v>
      </c>
      <c r="B467" s="7" t="s">
        <v>5</v>
      </c>
      <c r="C467" s="7" t="s">
        <v>8</v>
      </c>
      <c r="D467" s="7">
        <v>24</v>
      </c>
      <c r="E467" s="7">
        <v>81</v>
      </c>
      <c r="F467" s="7">
        <v>3</v>
      </c>
      <c r="G467" s="7" t="s">
        <v>27</v>
      </c>
      <c r="H467" s="7" t="s">
        <v>28</v>
      </c>
      <c r="I467" s="7">
        <v>565</v>
      </c>
      <c r="J467" s="7">
        <v>1.0503</v>
      </c>
      <c r="K467" s="7">
        <v>565</v>
      </c>
      <c r="L467" s="41">
        <v>1.1412</v>
      </c>
      <c r="M467" s="7">
        <f t="shared" si="81"/>
        <v>9.0899999999999981E-2</v>
      </c>
      <c r="N467" s="8">
        <v>0.9</v>
      </c>
      <c r="P467" s="7">
        <v>24.33</v>
      </c>
      <c r="Q467" s="52">
        <v>14.3</v>
      </c>
      <c r="S467" s="9">
        <v>41323</v>
      </c>
      <c r="V467" s="8">
        <f t="shared" si="82"/>
        <v>0.9</v>
      </c>
      <c r="W467" s="8">
        <f t="shared" si="83"/>
        <v>9.9009900990099027</v>
      </c>
      <c r="X467" s="8"/>
      <c r="Y467" s="8"/>
      <c r="Z467" s="8"/>
    </row>
    <row r="468" spans="1:26" x14ac:dyDescent="0.2">
      <c r="A468" s="7" t="s">
        <v>4</v>
      </c>
      <c r="B468" s="7" t="s">
        <v>5</v>
      </c>
      <c r="C468" s="7" t="s">
        <v>8</v>
      </c>
      <c r="D468" s="7">
        <v>24</v>
      </c>
      <c r="E468" s="7">
        <v>82</v>
      </c>
      <c r="F468" s="7">
        <v>4</v>
      </c>
      <c r="G468" s="7" t="s">
        <v>27</v>
      </c>
      <c r="H468" s="7" t="s">
        <v>28</v>
      </c>
      <c r="I468" s="7">
        <v>574</v>
      </c>
      <c r="J468" s="7">
        <v>1.0448</v>
      </c>
      <c r="K468" s="7">
        <v>574</v>
      </c>
      <c r="L468" s="41">
        <v>1.1633</v>
      </c>
      <c r="M468" s="7">
        <f t="shared" si="81"/>
        <v>0.11850000000000005</v>
      </c>
      <c r="N468" s="8">
        <v>0</v>
      </c>
      <c r="P468" s="7">
        <v>28.9</v>
      </c>
      <c r="Q468" s="52">
        <v>15.3</v>
      </c>
      <c r="S468" s="9">
        <v>41323</v>
      </c>
      <c r="V468" s="8">
        <f t="shared" si="82"/>
        <v>0</v>
      </c>
      <c r="W468" s="8">
        <f t="shared" si="83"/>
        <v>0</v>
      </c>
      <c r="X468" s="8"/>
      <c r="Y468" s="8"/>
      <c r="Z468" s="8"/>
    </row>
    <row r="469" spans="1:26" x14ac:dyDescent="0.2">
      <c r="A469" s="7" t="s">
        <v>4</v>
      </c>
      <c r="B469" s="7" t="s">
        <v>5</v>
      </c>
      <c r="C469" s="7" t="s">
        <v>8</v>
      </c>
      <c r="D469" s="7">
        <v>24</v>
      </c>
      <c r="E469" s="7">
        <v>83</v>
      </c>
      <c r="F469" s="7">
        <v>5</v>
      </c>
      <c r="G469" s="7" t="s">
        <v>27</v>
      </c>
      <c r="H469" s="7" t="s">
        <v>28</v>
      </c>
      <c r="I469" s="7">
        <v>583</v>
      </c>
      <c r="J469" s="7">
        <v>1.0671999999999999</v>
      </c>
      <c r="K469" s="7">
        <v>583</v>
      </c>
      <c r="L469" s="41">
        <v>1.1608000000000001</v>
      </c>
      <c r="M469" s="7">
        <f t="shared" si="81"/>
        <v>9.3600000000000128E-2</v>
      </c>
      <c r="N469" s="8">
        <v>0.1</v>
      </c>
      <c r="P469" s="7">
        <v>23.31</v>
      </c>
      <c r="Q469" s="52">
        <v>14.2</v>
      </c>
      <c r="S469" s="9">
        <v>41323</v>
      </c>
      <c r="V469" s="8">
        <f t="shared" si="82"/>
        <v>0.1</v>
      </c>
      <c r="W469" s="8">
        <f t="shared" si="83"/>
        <v>1.068376068376067</v>
      </c>
      <c r="X469" s="8"/>
      <c r="Y469" s="8"/>
      <c r="Z469" s="8"/>
    </row>
    <row r="470" spans="1:26" x14ac:dyDescent="0.2">
      <c r="A470" s="7" t="s">
        <v>4</v>
      </c>
      <c r="B470" s="7" t="s">
        <v>5</v>
      </c>
      <c r="C470" s="7" t="s">
        <v>8</v>
      </c>
      <c r="D470" s="7">
        <v>24</v>
      </c>
      <c r="E470" s="7">
        <v>84</v>
      </c>
      <c r="F470" s="7">
        <v>6</v>
      </c>
      <c r="G470" s="7" t="s">
        <v>27</v>
      </c>
      <c r="H470" s="7" t="s">
        <v>28</v>
      </c>
      <c r="I470" s="7">
        <v>592</v>
      </c>
      <c r="J470" s="7">
        <v>1.0491999999999999</v>
      </c>
      <c r="K470" s="7">
        <v>592</v>
      </c>
      <c r="L470" s="41">
        <v>1.1046</v>
      </c>
      <c r="M470" s="7">
        <f t="shared" si="81"/>
        <v>5.5400000000000116E-2</v>
      </c>
      <c r="N470" s="8">
        <v>0</v>
      </c>
      <c r="P470" s="7">
        <v>17.7</v>
      </c>
      <c r="Q470" s="52">
        <v>13.1</v>
      </c>
      <c r="S470" s="9">
        <v>41323</v>
      </c>
      <c r="V470" s="8">
        <f t="shared" si="82"/>
        <v>0</v>
      </c>
      <c r="W470" s="8">
        <f t="shared" si="83"/>
        <v>0</v>
      </c>
      <c r="X470" s="8"/>
      <c r="Y470" s="8"/>
      <c r="Z470" s="8"/>
    </row>
    <row r="471" spans="1:26" x14ac:dyDescent="0.2">
      <c r="A471" s="7" t="s">
        <v>4</v>
      </c>
      <c r="B471" s="7" t="s">
        <v>5</v>
      </c>
      <c r="C471" s="7" t="s">
        <v>6</v>
      </c>
      <c r="D471" s="7">
        <v>24</v>
      </c>
      <c r="E471" s="7">
        <v>85</v>
      </c>
      <c r="F471" s="7">
        <v>1</v>
      </c>
      <c r="G471" s="7" t="s">
        <v>27</v>
      </c>
      <c r="H471" s="7" t="s">
        <v>28</v>
      </c>
      <c r="I471" s="7">
        <v>439</v>
      </c>
      <c r="J471" s="7">
        <v>1.0495000000000001</v>
      </c>
      <c r="K471" s="7">
        <v>439</v>
      </c>
      <c r="L471" s="41">
        <v>1.1915</v>
      </c>
      <c r="M471" s="7">
        <f t="shared" si="81"/>
        <v>0.1419999999999999</v>
      </c>
      <c r="N471" s="8">
        <v>0</v>
      </c>
      <c r="P471" s="7">
        <v>27.93</v>
      </c>
      <c r="Q471" s="52">
        <v>15.1</v>
      </c>
      <c r="S471" s="9">
        <v>41323</v>
      </c>
      <c r="V471" s="8">
        <f t="shared" si="82"/>
        <v>0</v>
      </c>
      <c r="W471" s="8">
        <f t="shared" si="83"/>
        <v>0</v>
      </c>
      <c r="X471" s="8"/>
      <c r="Y471" s="8"/>
      <c r="Z471" s="8"/>
    </row>
    <row r="472" spans="1:26" x14ac:dyDescent="0.2">
      <c r="A472" s="7" t="s">
        <v>4</v>
      </c>
      <c r="B472" s="7" t="s">
        <v>5</v>
      </c>
      <c r="C472" s="7" t="s">
        <v>6</v>
      </c>
      <c r="D472" s="7">
        <v>24</v>
      </c>
      <c r="E472" s="7">
        <v>86</v>
      </c>
      <c r="F472" s="7">
        <v>2</v>
      </c>
      <c r="G472" s="7" t="s">
        <v>27</v>
      </c>
      <c r="H472" s="7" t="s">
        <v>28</v>
      </c>
      <c r="I472" s="7">
        <v>448</v>
      </c>
      <c r="J472" s="7">
        <v>1.0529999999999999</v>
      </c>
      <c r="K472" s="7">
        <v>448</v>
      </c>
      <c r="L472" s="41">
        <v>1.1868000000000001</v>
      </c>
      <c r="M472" s="7">
        <f t="shared" si="81"/>
        <v>0.13380000000000014</v>
      </c>
      <c r="N472" s="8">
        <v>0</v>
      </c>
      <c r="P472" s="7">
        <v>26.26</v>
      </c>
      <c r="Q472" s="52">
        <v>14.7</v>
      </c>
      <c r="S472" s="9">
        <v>41323</v>
      </c>
      <c r="V472" s="8">
        <f t="shared" si="82"/>
        <v>0</v>
      </c>
      <c r="W472" s="8">
        <f t="shared" si="83"/>
        <v>0</v>
      </c>
      <c r="X472" s="8">
        <f>AVERAGE(W472:W477)</f>
        <v>3.214400514304085</v>
      </c>
      <c r="Y472" s="8">
        <f>_xlfn.STDEV.S(W472:W477)</f>
        <v>7.8736410889848285</v>
      </c>
      <c r="Z472" s="8"/>
    </row>
    <row r="473" spans="1:26" x14ac:dyDescent="0.2">
      <c r="A473" s="7" t="s">
        <v>4</v>
      </c>
      <c r="B473" s="7" t="s">
        <v>5</v>
      </c>
      <c r="C473" s="7" t="s">
        <v>6</v>
      </c>
      <c r="D473" s="7">
        <v>24</v>
      </c>
      <c r="E473" s="7">
        <v>87</v>
      </c>
      <c r="F473" s="7">
        <v>3</v>
      </c>
      <c r="G473" s="7" t="s">
        <v>27</v>
      </c>
      <c r="H473" s="7" t="s">
        <v>28</v>
      </c>
      <c r="I473" s="7">
        <v>457</v>
      </c>
      <c r="J473" s="7">
        <v>1.0545</v>
      </c>
      <c r="K473" s="7">
        <v>457</v>
      </c>
      <c r="L473" s="41">
        <v>1.1312</v>
      </c>
      <c r="M473" s="7">
        <f t="shared" si="81"/>
        <v>7.669999999999999E-2</v>
      </c>
      <c r="N473" s="8">
        <v>0</v>
      </c>
      <c r="P473" s="7">
        <v>19.23</v>
      </c>
      <c r="Q473" s="52">
        <v>13.5</v>
      </c>
      <c r="S473" s="9">
        <v>41323</v>
      </c>
      <c r="V473" s="8">
        <f t="shared" si="82"/>
        <v>0</v>
      </c>
      <c r="W473" s="8">
        <f t="shared" si="83"/>
        <v>0</v>
      </c>
      <c r="X473" s="8"/>
      <c r="Y473" s="8"/>
      <c r="Z473" s="8"/>
    </row>
    <row r="474" spans="1:26" x14ac:dyDescent="0.2">
      <c r="A474" s="7" t="s">
        <v>4</v>
      </c>
      <c r="B474" s="7" t="s">
        <v>5</v>
      </c>
      <c r="C474" s="7" t="s">
        <v>6</v>
      </c>
      <c r="D474" s="7">
        <v>24</v>
      </c>
      <c r="E474" s="7">
        <v>88</v>
      </c>
      <c r="F474" s="7">
        <v>4</v>
      </c>
      <c r="G474" s="7" t="s">
        <v>27</v>
      </c>
      <c r="H474" s="7" t="s">
        <v>28</v>
      </c>
      <c r="I474" s="7">
        <v>466</v>
      </c>
      <c r="J474" s="7">
        <v>1.0569</v>
      </c>
      <c r="K474" s="7">
        <v>466</v>
      </c>
      <c r="L474" s="41">
        <v>1.1449</v>
      </c>
      <c r="M474" s="7">
        <f t="shared" si="81"/>
        <v>8.8000000000000078E-2</v>
      </c>
      <c r="N474" s="8">
        <v>0</v>
      </c>
      <c r="P474" s="7">
        <v>24.07</v>
      </c>
      <c r="Q474" s="52">
        <v>14.1</v>
      </c>
      <c r="S474" s="9">
        <v>41323</v>
      </c>
      <c r="V474" s="8">
        <f t="shared" si="82"/>
        <v>0</v>
      </c>
      <c r="W474" s="8">
        <f t="shared" si="83"/>
        <v>0</v>
      </c>
      <c r="X474" s="8"/>
      <c r="Y474" s="8"/>
      <c r="Z474" s="8"/>
    </row>
    <row r="475" spans="1:26" x14ac:dyDescent="0.2">
      <c r="A475" s="7" t="s">
        <v>4</v>
      </c>
      <c r="B475" s="7" t="s">
        <v>5</v>
      </c>
      <c r="C475" s="7" t="s">
        <v>6</v>
      </c>
      <c r="D475" s="7">
        <v>24</v>
      </c>
      <c r="E475" s="7">
        <v>89</v>
      </c>
      <c r="F475" s="7">
        <v>5</v>
      </c>
      <c r="G475" s="7" t="s">
        <v>27</v>
      </c>
      <c r="H475" s="7" t="s">
        <v>28</v>
      </c>
      <c r="I475" s="7">
        <v>475</v>
      </c>
      <c r="J475" s="7">
        <v>1.0499000000000001</v>
      </c>
      <c r="K475" s="7">
        <v>475</v>
      </c>
      <c r="L475" s="41">
        <v>1.1870000000000001</v>
      </c>
      <c r="M475" s="7">
        <f t="shared" si="81"/>
        <v>0.1371</v>
      </c>
      <c r="N475" s="8">
        <v>0</v>
      </c>
      <c r="P475" s="7">
        <v>31.7</v>
      </c>
      <c r="Q475" s="52">
        <v>15.8</v>
      </c>
      <c r="S475" s="9">
        <v>41323</v>
      </c>
      <c r="V475" s="8">
        <f t="shared" si="82"/>
        <v>0</v>
      </c>
      <c r="W475" s="8">
        <f t="shared" si="83"/>
        <v>0</v>
      </c>
      <c r="X475" s="8"/>
      <c r="Y475" s="8"/>
      <c r="Z475" s="8"/>
    </row>
    <row r="476" spans="1:26" x14ac:dyDescent="0.2">
      <c r="A476" s="7" t="s">
        <v>4</v>
      </c>
      <c r="B476" s="7" t="s">
        <v>5</v>
      </c>
      <c r="C476" s="7" t="s">
        <v>6</v>
      </c>
      <c r="D476" s="7">
        <v>24</v>
      </c>
      <c r="E476" s="7">
        <v>90</v>
      </c>
      <c r="F476" s="7">
        <v>6</v>
      </c>
      <c r="G476" s="7" t="s">
        <v>27</v>
      </c>
      <c r="H476" s="7" t="s">
        <v>28</v>
      </c>
      <c r="I476" s="7">
        <v>484</v>
      </c>
      <c r="J476" s="7">
        <v>1.0683</v>
      </c>
      <c r="K476" s="7">
        <v>484</v>
      </c>
      <c r="L476" s="41">
        <v>1.1661999999999999</v>
      </c>
      <c r="M476" s="7">
        <f t="shared" si="81"/>
        <v>9.7899999999999876E-2</v>
      </c>
      <c r="N476" s="8">
        <v>0</v>
      </c>
      <c r="P476" s="7">
        <v>20.11</v>
      </c>
      <c r="Q476" s="52">
        <v>13.7</v>
      </c>
      <c r="S476" s="9">
        <v>41323</v>
      </c>
      <c r="V476" s="8">
        <f t="shared" si="82"/>
        <v>0</v>
      </c>
      <c r="W476" s="8">
        <f t="shared" si="83"/>
        <v>0</v>
      </c>
      <c r="X476" s="8"/>
      <c r="Y476" s="8"/>
      <c r="Z476" s="8"/>
    </row>
    <row r="477" spans="1:26" x14ac:dyDescent="0.2">
      <c r="A477" s="7" t="s">
        <v>4</v>
      </c>
      <c r="B477" s="7" t="s">
        <v>5</v>
      </c>
      <c r="C477" s="7" t="s">
        <v>7</v>
      </c>
      <c r="D477" s="7">
        <v>24</v>
      </c>
      <c r="E477" s="7">
        <v>91</v>
      </c>
      <c r="F477" s="7">
        <v>1</v>
      </c>
      <c r="G477" s="7" t="s">
        <v>27</v>
      </c>
      <c r="H477" s="7" t="s">
        <v>28</v>
      </c>
      <c r="I477" s="7">
        <v>493</v>
      </c>
      <c r="J477" s="7">
        <v>1.0502</v>
      </c>
      <c r="K477" s="7">
        <v>493</v>
      </c>
      <c r="L477" s="41">
        <v>1.1538999999999999</v>
      </c>
      <c r="M477" s="7">
        <f t="shared" si="81"/>
        <v>0.1036999999999999</v>
      </c>
      <c r="N477" s="8">
        <v>2</v>
      </c>
      <c r="P477" s="7">
        <v>18.420000000000002</v>
      </c>
      <c r="Q477" s="52">
        <v>13.8</v>
      </c>
      <c r="S477" s="9">
        <v>41323</v>
      </c>
      <c r="V477" s="8">
        <f t="shared" si="82"/>
        <v>2</v>
      </c>
      <c r="W477" s="8">
        <f t="shared" si="83"/>
        <v>19.28640308582451</v>
      </c>
      <c r="X477" s="8">
        <f>AVERAGE(W477:W482)</f>
        <v>5.5292153291189026</v>
      </c>
      <c r="Y477" s="8">
        <f>_xlfn.STDEV.S(W477:W482)</f>
        <v>8.7342228689474393</v>
      </c>
      <c r="Z477" s="8"/>
    </row>
    <row r="478" spans="1:26" x14ac:dyDescent="0.2">
      <c r="A478" s="7" t="s">
        <v>4</v>
      </c>
      <c r="B478" s="7" t="s">
        <v>5</v>
      </c>
      <c r="C478" s="7" t="s">
        <v>7</v>
      </c>
      <c r="D478" s="7">
        <v>24</v>
      </c>
      <c r="E478" s="7">
        <v>92</v>
      </c>
      <c r="F478" s="7">
        <v>2</v>
      </c>
      <c r="G478" s="7" t="s">
        <v>27</v>
      </c>
      <c r="H478" s="7" t="s">
        <v>28</v>
      </c>
      <c r="I478" s="7">
        <v>502</v>
      </c>
      <c r="J478" s="7">
        <v>1.0568</v>
      </c>
      <c r="K478" s="7">
        <v>502</v>
      </c>
      <c r="L478" s="41">
        <v>1.1552</v>
      </c>
      <c r="M478" s="7">
        <f t="shared" si="81"/>
        <v>9.8400000000000043E-2</v>
      </c>
      <c r="N478" s="8">
        <v>0</v>
      </c>
      <c r="P478" s="7">
        <v>17.36</v>
      </c>
      <c r="Q478" s="52">
        <v>13.4</v>
      </c>
      <c r="S478" s="9">
        <v>41323</v>
      </c>
      <c r="V478" s="8">
        <f t="shared" si="82"/>
        <v>0</v>
      </c>
      <c r="W478" s="8">
        <f t="shared" si="83"/>
        <v>0</v>
      </c>
      <c r="X478" s="8"/>
      <c r="Y478" s="8"/>
      <c r="Z478" s="8"/>
    </row>
    <row r="479" spans="1:26" x14ac:dyDescent="0.2">
      <c r="A479" s="7" t="s">
        <v>4</v>
      </c>
      <c r="B479" s="7" t="s">
        <v>5</v>
      </c>
      <c r="C479" s="7" t="s">
        <v>7</v>
      </c>
      <c r="D479" s="7">
        <v>24</v>
      </c>
      <c r="E479" s="7">
        <v>93</v>
      </c>
      <c r="F479" s="7">
        <v>3</v>
      </c>
      <c r="G479" s="7" t="s">
        <v>27</v>
      </c>
      <c r="H479" s="7" t="s">
        <v>28</v>
      </c>
      <c r="I479" s="7">
        <v>511</v>
      </c>
      <c r="J479" s="7">
        <v>1.0533999999999999</v>
      </c>
      <c r="K479" s="7">
        <v>511</v>
      </c>
      <c r="L479" s="41">
        <v>1.1384000000000001</v>
      </c>
      <c r="M479" s="7">
        <f t="shared" si="81"/>
        <v>8.5000000000000187E-2</v>
      </c>
      <c r="N479" s="8">
        <v>0</v>
      </c>
      <c r="P479" s="7">
        <v>15.8</v>
      </c>
      <c r="Q479" s="52">
        <v>12.7</v>
      </c>
      <c r="S479" s="9">
        <v>41323</v>
      </c>
      <c r="V479" s="8">
        <f t="shared" si="82"/>
        <v>0</v>
      </c>
      <c r="W479" s="8">
        <f t="shared" si="83"/>
        <v>0</v>
      </c>
      <c r="X479" s="8"/>
      <c r="Y479" s="8"/>
      <c r="Z479" s="8"/>
    </row>
    <row r="480" spans="1:26" x14ac:dyDescent="0.2">
      <c r="A480" s="7" t="s">
        <v>4</v>
      </c>
      <c r="B480" s="7" t="s">
        <v>5</v>
      </c>
      <c r="C480" s="7" t="s">
        <v>7</v>
      </c>
      <c r="D480" s="7">
        <v>24</v>
      </c>
      <c r="E480" s="7">
        <v>94</v>
      </c>
      <c r="F480" s="7">
        <v>4</v>
      </c>
      <c r="G480" s="7" t="s">
        <v>27</v>
      </c>
      <c r="H480" s="7" t="s">
        <v>28</v>
      </c>
      <c r="I480" s="7">
        <v>520</v>
      </c>
      <c r="J480" s="7">
        <v>1.0511999999999999</v>
      </c>
      <c r="K480" s="7">
        <v>520</v>
      </c>
      <c r="L480" s="41">
        <v>1.1704000000000001</v>
      </c>
      <c r="M480" s="7">
        <f t="shared" si="81"/>
        <v>0.11920000000000019</v>
      </c>
      <c r="N480" s="8">
        <v>0</v>
      </c>
      <c r="P480" s="7">
        <v>28.02</v>
      </c>
      <c r="Q480" s="52">
        <v>15</v>
      </c>
      <c r="S480" s="9">
        <v>41323</v>
      </c>
      <c r="V480" s="8">
        <f t="shared" si="82"/>
        <v>0</v>
      </c>
      <c r="W480" s="8">
        <f t="shared" si="83"/>
        <v>0</v>
      </c>
      <c r="X480" s="8"/>
      <c r="Y480" s="8"/>
      <c r="Z480" s="8"/>
    </row>
    <row r="481" spans="1:26" x14ac:dyDescent="0.2">
      <c r="A481" s="7" t="s">
        <v>4</v>
      </c>
      <c r="B481" s="7" t="s">
        <v>5</v>
      </c>
      <c r="C481" s="7" t="s">
        <v>7</v>
      </c>
      <c r="D481" s="7">
        <v>24</v>
      </c>
      <c r="E481" s="7">
        <v>95</v>
      </c>
      <c r="F481" s="7">
        <v>5</v>
      </c>
      <c r="G481" s="7" t="s">
        <v>27</v>
      </c>
      <c r="H481" s="7" t="s">
        <v>28</v>
      </c>
      <c r="I481" s="7">
        <v>529</v>
      </c>
      <c r="J481" s="7">
        <v>1.0488</v>
      </c>
      <c r="K481" s="7">
        <v>529</v>
      </c>
      <c r="L481" s="41">
        <v>1.1525000000000001</v>
      </c>
      <c r="M481" s="7">
        <f t="shared" si="81"/>
        <v>0.10370000000000013</v>
      </c>
      <c r="N481" s="8">
        <v>0</v>
      </c>
      <c r="P481" s="7">
        <v>20.49</v>
      </c>
      <c r="Q481" s="52">
        <v>13.7</v>
      </c>
      <c r="S481" s="9">
        <v>41323</v>
      </c>
      <c r="V481" s="8">
        <f t="shared" si="82"/>
        <v>0</v>
      </c>
      <c r="W481" s="8">
        <f t="shared" si="83"/>
        <v>0</v>
      </c>
      <c r="X481" s="8"/>
      <c r="Y481" s="8"/>
      <c r="Z481" s="8"/>
    </row>
    <row r="482" spans="1:26" x14ac:dyDescent="0.2">
      <c r="A482" s="7" t="s">
        <v>4</v>
      </c>
      <c r="B482" s="7" t="s">
        <v>5</v>
      </c>
      <c r="C482" s="7" t="s">
        <v>7</v>
      </c>
      <c r="D482" s="7">
        <v>24</v>
      </c>
      <c r="E482" s="7">
        <v>96</v>
      </c>
      <c r="F482" s="7">
        <v>6</v>
      </c>
      <c r="G482" s="7" t="s">
        <v>27</v>
      </c>
      <c r="H482" s="7" t="s">
        <v>28</v>
      </c>
      <c r="I482" s="7">
        <v>538</v>
      </c>
      <c r="J482" s="7">
        <v>1.0517000000000001</v>
      </c>
      <c r="K482" s="7">
        <v>538</v>
      </c>
      <c r="L482" s="41">
        <v>1.1740999999999999</v>
      </c>
      <c r="M482" s="7">
        <f t="shared" si="81"/>
        <v>0.12239999999999984</v>
      </c>
      <c r="N482" s="8">
        <v>1.7</v>
      </c>
      <c r="P482" s="7">
        <v>30.05</v>
      </c>
      <c r="Q482" s="52">
        <v>15.2</v>
      </c>
      <c r="S482" s="9">
        <v>41323</v>
      </c>
      <c r="V482" s="8">
        <f t="shared" si="82"/>
        <v>1.7</v>
      </c>
      <c r="W482" s="8">
        <f t="shared" si="83"/>
        <v>13.888888888888907</v>
      </c>
      <c r="X482" s="8"/>
      <c r="Y482" s="8"/>
      <c r="Z482" s="8"/>
    </row>
    <row r="483" spans="1:26" x14ac:dyDescent="0.2">
      <c r="A483" s="7" t="s">
        <v>4</v>
      </c>
      <c r="B483" s="7" t="s">
        <v>5</v>
      </c>
      <c r="C483" s="7" t="s">
        <v>9</v>
      </c>
      <c r="D483" s="7">
        <v>24</v>
      </c>
      <c r="E483" s="7">
        <v>1</v>
      </c>
      <c r="F483" s="7">
        <v>1</v>
      </c>
      <c r="G483" s="7" t="s">
        <v>34</v>
      </c>
      <c r="H483" s="7" t="s">
        <v>35</v>
      </c>
      <c r="I483" s="7">
        <v>931</v>
      </c>
      <c r="J483" s="7">
        <v>1.0569999999999999</v>
      </c>
      <c r="K483" s="7">
        <v>931</v>
      </c>
      <c r="L483" s="41">
        <v>1.2343</v>
      </c>
      <c r="M483" s="7">
        <f t="shared" si="81"/>
        <v>0.17730000000000001</v>
      </c>
      <c r="N483" s="8">
        <v>3539.3</v>
      </c>
      <c r="P483" s="7">
        <v>18.71</v>
      </c>
      <c r="Q483" s="52">
        <v>13.5</v>
      </c>
      <c r="S483" s="9">
        <v>41323</v>
      </c>
      <c r="T483" s="9">
        <v>41327</v>
      </c>
      <c r="U483" s="8">
        <v>4</v>
      </c>
      <c r="V483" s="8">
        <f t="shared" si="82"/>
        <v>3578.7864420794072</v>
      </c>
      <c r="W483" s="8">
        <f>V483/M483</f>
        <v>20184.920711107767</v>
      </c>
      <c r="X483" s="8">
        <f>AVERAGE(W483:W488)</f>
        <v>22500.23600798364</v>
      </c>
      <c r="Y483" s="8">
        <f>_xlfn.STDEV.S(W483:W488)</f>
        <v>3733.9787347372385</v>
      </c>
      <c r="Z483" s="8"/>
    </row>
    <row r="484" spans="1:26" x14ac:dyDescent="0.2">
      <c r="A484" s="7" t="s">
        <v>4</v>
      </c>
      <c r="B484" s="7" t="s">
        <v>5</v>
      </c>
      <c r="C484" s="7" t="s">
        <v>9</v>
      </c>
      <c r="D484" s="7">
        <v>24</v>
      </c>
      <c r="E484" s="7">
        <v>2</v>
      </c>
      <c r="F484" s="7">
        <v>2</v>
      </c>
      <c r="G484" s="7" t="s">
        <v>34</v>
      </c>
      <c r="H484" s="7" t="s">
        <v>35</v>
      </c>
      <c r="I484" s="7">
        <v>932</v>
      </c>
      <c r="J484" s="7">
        <v>1.0462</v>
      </c>
      <c r="K484" s="7">
        <v>932</v>
      </c>
      <c r="L484" s="41">
        <v>1.1539999999999999</v>
      </c>
      <c r="M484" s="7">
        <f t="shared" si="81"/>
        <v>0.1077999999999999</v>
      </c>
      <c r="N484" s="8">
        <v>2224.8000000000002</v>
      </c>
      <c r="P484" s="7">
        <v>14.26</v>
      </c>
      <c r="Q484" s="52">
        <v>12.5</v>
      </c>
      <c r="S484" s="9">
        <v>41323</v>
      </c>
      <c r="T484" s="9">
        <v>41327</v>
      </c>
      <c r="U484" s="8">
        <v>4</v>
      </c>
      <c r="V484" s="8">
        <f t="shared" si="82"/>
        <v>2249.6211330879737</v>
      </c>
      <c r="W484" s="8">
        <f t="shared" si="83"/>
        <v>20868.470622337438</v>
      </c>
      <c r="X484" s="8"/>
      <c r="Y484" s="8"/>
      <c r="Z484" s="8"/>
    </row>
    <row r="485" spans="1:26" x14ac:dyDescent="0.2">
      <c r="A485" s="7" t="s">
        <v>4</v>
      </c>
      <c r="B485" s="7" t="s">
        <v>5</v>
      </c>
      <c r="C485" s="7" t="s">
        <v>9</v>
      </c>
      <c r="D485" s="7">
        <v>24</v>
      </c>
      <c r="E485" s="7">
        <v>3</v>
      </c>
      <c r="F485" s="7">
        <v>3</v>
      </c>
      <c r="G485" s="7" t="s">
        <v>34</v>
      </c>
      <c r="H485" s="7" t="s">
        <v>35</v>
      </c>
      <c r="I485" s="7">
        <v>933</v>
      </c>
      <c r="J485" s="7">
        <v>1.0467</v>
      </c>
      <c r="K485" s="7">
        <v>933</v>
      </c>
      <c r="L485" s="41">
        <v>1.0746</v>
      </c>
      <c r="M485" s="7">
        <f t="shared" si="81"/>
        <v>2.7900000000000036E-2</v>
      </c>
      <c r="N485" s="8">
        <v>694.6</v>
      </c>
      <c r="P485" s="7">
        <v>23.87</v>
      </c>
      <c r="Q485" s="52">
        <v>14.7</v>
      </c>
      <c r="S485" s="9">
        <v>41323</v>
      </c>
      <c r="T485" s="9">
        <v>41327</v>
      </c>
      <c r="U485" s="8">
        <v>4</v>
      </c>
      <c r="V485" s="8">
        <f t="shared" si="82"/>
        <v>702.34935232061605</v>
      </c>
      <c r="W485" s="8">
        <f t="shared" si="83"/>
        <v>25173.811911133158</v>
      </c>
      <c r="X485" s="8"/>
      <c r="Y485" s="8"/>
      <c r="Z485" s="8"/>
    </row>
    <row r="486" spans="1:26" x14ac:dyDescent="0.2">
      <c r="A486" s="7" t="s">
        <v>4</v>
      </c>
      <c r="B486" s="7" t="s">
        <v>5</v>
      </c>
      <c r="C486" s="7" t="s">
        <v>9</v>
      </c>
      <c r="D486" s="7">
        <v>24</v>
      </c>
      <c r="E486" s="7">
        <v>4</v>
      </c>
      <c r="F486" s="7">
        <v>4</v>
      </c>
      <c r="G486" s="7" t="s">
        <v>34</v>
      </c>
      <c r="H486" s="7" t="s">
        <v>35</v>
      </c>
      <c r="I486" s="7">
        <v>934</v>
      </c>
      <c r="J486" s="7">
        <v>1.0483</v>
      </c>
      <c r="K486" s="7">
        <v>934</v>
      </c>
      <c r="L486" s="41">
        <v>1.1313</v>
      </c>
      <c r="M486" s="7">
        <f t="shared" si="81"/>
        <v>8.2999999999999963E-2</v>
      </c>
      <c r="N486" s="8">
        <v>2265.3000000000002</v>
      </c>
      <c r="P486" s="7">
        <v>19.91</v>
      </c>
      <c r="Q486" s="52">
        <v>13.5</v>
      </c>
      <c r="S486" s="9">
        <v>41323</v>
      </c>
      <c r="T486" s="9">
        <v>41327</v>
      </c>
      <c r="U486" s="8">
        <v>4</v>
      </c>
      <c r="V486" s="8">
        <f t="shared" si="82"/>
        <v>2290.5729741029249</v>
      </c>
      <c r="W486" s="8">
        <f t="shared" si="83"/>
        <v>27597.264748228023</v>
      </c>
      <c r="X486" s="8"/>
      <c r="Y486" s="8"/>
      <c r="Z486" s="8"/>
    </row>
    <row r="487" spans="1:26" x14ac:dyDescent="0.2">
      <c r="A487" s="7" t="s">
        <v>4</v>
      </c>
      <c r="B487" s="7" t="s">
        <v>5</v>
      </c>
      <c r="C487" s="7" t="s">
        <v>9</v>
      </c>
      <c r="D487" s="7">
        <v>24</v>
      </c>
      <c r="E487" s="7">
        <v>5</v>
      </c>
      <c r="F487" s="7">
        <v>5</v>
      </c>
      <c r="G487" s="7" t="s">
        <v>34</v>
      </c>
      <c r="H487" s="7" t="s">
        <v>35</v>
      </c>
      <c r="I487" s="7">
        <v>935</v>
      </c>
      <c r="J487" s="7">
        <v>1.0585</v>
      </c>
      <c r="K487" s="7">
        <v>935</v>
      </c>
      <c r="L487" s="41">
        <v>1.1657999999999999</v>
      </c>
      <c r="M487" s="7">
        <f t="shared" si="81"/>
        <v>0.10729999999999995</v>
      </c>
      <c r="N487" s="8">
        <v>1981.9</v>
      </c>
      <c r="P487" s="44">
        <v>15.59</v>
      </c>
      <c r="Q487" s="52">
        <v>12.7</v>
      </c>
      <c r="S487" s="9">
        <v>41323</v>
      </c>
      <c r="T487" s="9">
        <v>41327</v>
      </c>
      <c r="U487" s="8">
        <v>4</v>
      </c>
      <c r="V487" s="8">
        <f t="shared" si="82"/>
        <v>2004.0112026550948</v>
      </c>
      <c r="W487" s="8">
        <f t="shared" si="83"/>
        <v>18676.712047111796</v>
      </c>
      <c r="X487" s="8"/>
      <c r="Y487" s="8"/>
      <c r="Z487" s="8"/>
    </row>
    <row r="488" spans="1:26" x14ac:dyDescent="0.2">
      <c r="A488" s="7" t="s">
        <v>4</v>
      </c>
      <c r="B488" s="7" t="s">
        <v>5</v>
      </c>
      <c r="C488" s="7" t="s">
        <v>9</v>
      </c>
      <c r="D488" s="7">
        <v>24</v>
      </c>
      <c r="E488" s="7">
        <v>6</v>
      </c>
      <c r="F488" s="7">
        <v>6</v>
      </c>
      <c r="G488" s="7" t="s">
        <v>34</v>
      </c>
      <c r="H488" s="7" t="s">
        <v>35</v>
      </c>
      <c r="I488" s="7">
        <v>936</v>
      </c>
      <c r="J488" s="7">
        <v>1.0568</v>
      </c>
      <c r="K488" s="7">
        <v>936</v>
      </c>
      <c r="P488" s="7" t="s">
        <v>43</v>
      </c>
      <c r="Q488" s="52" t="s">
        <v>43</v>
      </c>
      <c r="U488" s="8"/>
      <c r="V488" s="8"/>
      <c r="W488" s="8"/>
      <c r="X488" s="8"/>
      <c r="Y488" s="8"/>
      <c r="Z488" s="8"/>
    </row>
    <row r="489" spans="1:26" x14ac:dyDescent="0.2">
      <c r="A489" s="7" t="s">
        <v>4</v>
      </c>
      <c r="B489" s="7" t="s">
        <v>5</v>
      </c>
      <c r="C489" s="7" t="s">
        <v>8</v>
      </c>
      <c r="D489" s="7">
        <v>24</v>
      </c>
      <c r="E489" s="7">
        <v>7</v>
      </c>
      <c r="F489" s="7">
        <v>1</v>
      </c>
      <c r="G489" s="7" t="s">
        <v>34</v>
      </c>
      <c r="H489" s="7" t="s">
        <v>35</v>
      </c>
      <c r="I489" s="7">
        <v>925</v>
      </c>
      <c r="J489" s="7">
        <v>1.0593999999999999</v>
      </c>
      <c r="K489" s="7">
        <v>925</v>
      </c>
      <c r="L489" s="41">
        <v>1.1304000000000001</v>
      </c>
      <c r="M489" s="7">
        <f t="shared" ref="M489:M511" si="84">L489-J489</f>
        <v>7.1000000000000174E-2</v>
      </c>
      <c r="N489" s="8">
        <v>3332.2</v>
      </c>
      <c r="P489" s="7">
        <v>24.65</v>
      </c>
      <c r="Q489" s="52">
        <v>14.5</v>
      </c>
      <c r="S489" s="9">
        <v>41323</v>
      </c>
      <c r="T489" s="9">
        <v>41327</v>
      </c>
      <c r="U489" s="8">
        <v>4</v>
      </c>
      <c r="V489" s="8">
        <f t="shared" ref="V489:V511" si="85">N489*EXP((LN(2)/$R$3)*U489)</f>
        <v>3369.3759167906082</v>
      </c>
      <c r="W489" s="8">
        <f t="shared" ref="W489:W511" si="86">V489/M489</f>
        <v>47455.998828036616</v>
      </c>
      <c r="X489" s="8">
        <f>AVERAGE(W489:W494)</f>
        <v>37084.871176262408</v>
      </c>
      <c r="Y489" s="8">
        <f>_xlfn.STDEV.S(W489:W494)</f>
        <v>23399.651127145986</v>
      </c>
      <c r="Z489" s="8"/>
    </row>
    <row r="490" spans="1:26" x14ac:dyDescent="0.2">
      <c r="A490" s="7" t="s">
        <v>4</v>
      </c>
      <c r="B490" s="7" t="s">
        <v>5</v>
      </c>
      <c r="C490" s="7" t="s">
        <v>8</v>
      </c>
      <c r="D490" s="7">
        <v>24</v>
      </c>
      <c r="E490" s="7">
        <v>8</v>
      </c>
      <c r="F490" s="7">
        <v>2</v>
      </c>
      <c r="G490" s="7" t="s">
        <v>34</v>
      </c>
      <c r="H490" s="7" t="s">
        <v>35</v>
      </c>
      <c r="I490" s="7">
        <v>926</v>
      </c>
      <c r="J490" s="7">
        <v>1.0451999999999999</v>
      </c>
      <c r="K490" s="7">
        <v>926</v>
      </c>
      <c r="L490" s="41">
        <v>1.1236999999999999</v>
      </c>
      <c r="M490" s="7">
        <f t="shared" si="84"/>
        <v>7.8500000000000014E-2</v>
      </c>
      <c r="N490" s="8">
        <v>2526.3000000000002</v>
      </c>
      <c r="P490" s="7">
        <v>21.36</v>
      </c>
      <c r="Q490" s="52">
        <v>13.7</v>
      </c>
      <c r="S490" s="9">
        <v>41323</v>
      </c>
      <c r="T490" s="9">
        <v>41327</v>
      </c>
      <c r="U490" s="8">
        <v>4</v>
      </c>
      <c r="V490" s="8">
        <f t="shared" si="85"/>
        <v>2554.4848384214979</v>
      </c>
      <c r="W490" s="8">
        <f t="shared" si="86"/>
        <v>32541.208132757929</v>
      </c>
      <c r="X490" s="8"/>
      <c r="Y490" s="8"/>
      <c r="Z490" s="8"/>
    </row>
    <row r="491" spans="1:26" x14ac:dyDescent="0.2">
      <c r="A491" s="7" t="s">
        <v>4</v>
      </c>
      <c r="B491" s="7" t="s">
        <v>5</v>
      </c>
      <c r="C491" s="7" t="s">
        <v>8</v>
      </c>
      <c r="D491" s="7">
        <v>24</v>
      </c>
      <c r="E491" s="7">
        <v>9</v>
      </c>
      <c r="F491" s="7">
        <v>3</v>
      </c>
      <c r="G491" s="7" t="s">
        <v>34</v>
      </c>
      <c r="H491" s="7" t="s">
        <v>35</v>
      </c>
      <c r="I491" s="7">
        <v>927</v>
      </c>
      <c r="J491" s="7">
        <v>1.0549999999999999</v>
      </c>
      <c r="K491" s="7">
        <v>927</v>
      </c>
      <c r="L491" s="41">
        <v>1.1833</v>
      </c>
      <c r="M491" s="7">
        <f t="shared" si="84"/>
        <v>0.12830000000000008</v>
      </c>
      <c r="N491" s="8">
        <v>5189.1000000000004</v>
      </c>
      <c r="P491" s="7">
        <v>24.33</v>
      </c>
      <c r="Q491" s="52">
        <v>14.3</v>
      </c>
      <c r="S491" s="9">
        <v>41323</v>
      </c>
      <c r="T491" s="9">
        <v>41327</v>
      </c>
      <c r="U491" s="8">
        <v>4</v>
      </c>
      <c r="V491" s="8">
        <f t="shared" si="85"/>
        <v>5246.992548411904</v>
      </c>
      <c r="W491" s="8">
        <f t="shared" si="86"/>
        <v>40896.278631425572</v>
      </c>
      <c r="X491" s="8"/>
      <c r="Y491" s="8"/>
      <c r="Z491" s="8"/>
    </row>
    <row r="492" spans="1:26" x14ac:dyDescent="0.2">
      <c r="A492" s="7" t="s">
        <v>4</v>
      </c>
      <c r="B492" s="7" t="s">
        <v>5</v>
      </c>
      <c r="C492" s="7" t="s">
        <v>8</v>
      </c>
      <c r="D492" s="7">
        <v>24</v>
      </c>
      <c r="E492" s="7">
        <v>10</v>
      </c>
      <c r="F492" s="7">
        <v>4</v>
      </c>
      <c r="G492" s="7" t="s">
        <v>34</v>
      </c>
      <c r="H492" s="7" t="s">
        <v>35</v>
      </c>
      <c r="I492" s="7">
        <v>928</v>
      </c>
      <c r="J492" s="7">
        <v>1.0568</v>
      </c>
      <c r="K492" s="7">
        <v>928</v>
      </c>
      <c r="L492" s="41">
        <v>1.1375999999999999</v>
      </c>
      <c r="M492" s="7">
        <f t="shared" si="84"/>
        <v>8.0799999999999983E-2</v>
      </c>
      <c r="N492" s="8">
        <v>5735.6</v>
      </c>
      <c r="P492" s="7">
        <v>28.9</v>
      </c>
      <c r="Q492" s="52">
        <v>15.3</v>
      </c>
      <c r="S492" s="9">
        <v>41323</v>
      </c>
      <c r="T492" s="9">
        <v>41327</v>
      </c>
      <c r="U492" s="8">
        <v>4</v>
      </c>
      <c r="V492" s="8">
        <f t="shared" si="85"/>
        <v>5799.5896129716748</v>
      </c>
      <c r="W492" s="8">
        <f t="shared" si="86"/>
        <v>71777.099170441536</v>
      </c>
      <c r="X492" s="8"/>
      <c r="Y492" s="8"/>
      <c r="Z492" s="8"/>
    </row>
    <row r="493" spans="1:26" x14ac:dyDescent="0.2">
      <c r="A493" s="7" t="s">
        <v>4</v>
      </c>
      <c r="B493" s="7" t="s">
        <v>5</v>
      </c>
      <c r="C493" s="7" t="s">
        <v>8</v>
      </c>
      <c r="D493" s="7">
        <v>24</v>
      </c>
      <c r="E493" s="7">
        <v>11</v>
      </c>
      <c r="F493" s="7">
        <v>5</v>
      </c>
      <c r="G493" s="7" t="s">
        <v>34</v>
      </c>
      <c r="H493" s="7" t="s">
        <v>35</v>
      </c>
      <c r="I493" s="7">
        <v>929</v>
      </c>
      <c r="J493" s="7">
        <v>1.0446</v>
      </c>
      <c r="K493" s="7">
        <v>929</v>
      </c>
      <c r="L493" s="41">
        <v>1.1569</v>
      </c>
      <c r="M493" s="7">
        <f t="shared" si="84"/>
        <v>0.11230000000000007</v>
      </c>
      <c r="N493" s="8">
        <v>3244.8</v>
      </c>
      <c r="P493" s="7">
        <v>23.31</v>
      </c>
      <c r="Q493" s="52">
        <v>14.2</v>
      </c>
      <c r="S493" s="9">
        <v>41323</v>
      </c>
      <c r="T493" s="9">
        <v>41327</v>
      </c>
      <c r="U493" s="8">
        <v>4</v>
      </c>
      <c r="V493" s="8">
        <f t="shared" si="85"/>
        <v>3281.0008327237761</v>
      </c>
      <c r="W493" s="8">
        <f t="shared" si="86"/>
        <v>29216.39209905409</v>
      </c>
      <c r="X493" s="8"/>
      <c r="Y493" s="8"/>
      <c r="Z493" s="8"/>
    </row>
    <row r="494" spans="1:26" x14ac:dyDescent="0.2">
      <c r="A494" s="7" t="s">
        <v>4</v>
      </c>
      <c r="B494" s="7" t="s">
        <v>5</v>
      </c>
      <c r="C494" s="7" t="s">
        <v>8</v>
      </c>
      <c r="D494" s="7">
        <v>24</v>
      </c>
      <c r="E494" s="7">
        <v>12</v>
      </c>
      <c r="F494" s="7">
        <v>6</v>
      </c>
      <c r="G494" s="7" t="s">
        <v>34</v>
      </c>
      <c r="H494" s="7" t="s">
        <v>35</v>
      </c>
      <c r="I494" s="7">
        <v>930</v>
      </c>
      <c r="J494" s="7">
        <v>1.0469999999999999</v>
      </c>
      <c r="K494" s="7">
        <v>930</v>
      </c>
      <c r="L494" s="41">
        <v>1.0821000000000001</v>
      </c>
      <c r="M494" s="7">
        <f t="shared" si="84"/>
        <v>3.5100000000000131E-2</v>
      </c>
      <c r="N494" s="8">
        <v>21.6</v>
      </c>
      <c r="P494" s="7">
        <v>17.7</v>
      </c>
      <c r="Q494" s="52">
        <v>13.1</v>
      </c>
      <c r="S494" s="9">
        <v>41323</v>
      </c>
      <c r="T494" s="9">
        <v>41327</v>
      </c>
      <c r="U494" s="8">
        <v>4</v>
      </c>
      <c r="V494" s="8">
        <f t="shared" si="85"/>
        <v>21.840981874640523</v>
      </c>
      <c r="W494" s="8">
        <f t="shared" si="86"/>
        <v>622.250195858702</v>
      </c>
      <c r="X494" s="8"/>
      <c r="Y494" s="8"/>
      <c r="Z494" s="8"/>
    </row>
    <row r="495" spans="1:26" x14ac:dyDescent="0.2">
      <c r="A495" s="7" t="s">
        <v>4</v>
      </c>
      <c r="B495" s="7" t="s">
        <v>5</v>
      </c>
      <c r="C495" s="7" t="s">
        <v>6</v>
      </c>
      <c r="D495" s="7">
        <v>24</v>
      </c>
      <c r="E495" s="7">
        <v>13</v>
      </c>
      <c r="F495" s="7">
        <v>1</v>
      </c>
      <c r="G495" s="7" t="s">
        <v>34</v>
      </c>
      <c r="H495" s="7" t="s">
        <v>35</v>
      </c>
      <c r="I495" s="7">
        <v>913</v>
      </c>
      <c r="J495" s="7">
        <v>1.0379</v>
      </c>
      <c r="K495" s="7">
        <v>913</v>
      </c>
      <c r="L495" s="41">
        <v>1.1761999999999999</v>
      </c>
      <c r="M495" s="7">
        <f t="shared" si="84"/>
        <v>0.13829999999999987</v>
      </c>
      <c r="N495" s="8">
        <v>19.899999999999999</v>
      </c>
      <c r="P495" s="7">
        <v>27.93</v>
      </c>
      <c r="Q495" s="52">
        <v>15.1</v>
      </c>
      <c r="S495" s="9">
        <v>41323</v>
      </c>
      <c r="T495" s="9">
        <v>41327</v>
      </c>
      <c r="U495" s="8">
        <v>4</v>
      </c>
      <c r="V495" s="8">
        <f t="shared" si="85"/>
        <v>20.122015708580847</v>
      </c>
      <c r="W495" s="8">
        <f t="shared" si="86"/>
        <v>145.49541365568234</v>
      </c>
      <c r="X495" s="8">
        <f>AVERAGE(W495:W500)</f>
        <v>470.78346409341066</v>
      </c>
      <c r="Y495" s="8">
        <f>_xlfn.STDEV.S(W495:W500)</f>
        <v>658.57731365937252</v>
      </c>
      <c r="Z495" s="8"/>
    </row>
    <row r="496" spans="1:26" x14ac:dyDescent="0.2">
      <c r="A496" s="7" t="s">
        <v>4</v>
      </c>
      <c r="B496" s="7" t="s">
        <v>5</v>
      </c>
      <c r="C496" s="7" t="s">
        <v>6</v>
      </c>
      <c r="D496" s="7">
        <v>24</v>
      </c>
      <c r="E496" s="7">
        <v>14</v>
      </c>
      <c r="F496" s="7">
        <v>2</v>
      </c>
      <c r="G496" s="7" t="s">
        <v>34</v>
      </c>
      <c r="H496" s="7" t="s">
        <v>35</v>
      </c>
      <c r="I496" s="7">
        <v>914</v>
      </c>
      <c r="J496" s="7">
        <v>1.0565</v>
      </c>
      <c r="K496" s="7">
        <v>914</v>
      </c>
      <c r="L496" s="41">
        <v>1.1252</v>
      </c>
      <c r="M496" s="7">
        <f t="shared" si="84"/>
        <v>6.8699999999999983E-2</v>
      </c>
      <c r="N496" s="8">
        <v>20.3</v>
      </c>
      <c r="P496" s="7">
        <v>26.26</v>
      </c>
      <c r="Q496" s="52">
        <v>14.7</v>
      </c>
      <c r="S496" s="9">
        <v>41323</v>
      </c>
      <c r="T496" s="9">
        <v>41327</v>
      </c>
      <c r="U496" s="8">
        <v>4</v>
      </c>
      <c r="V496" s="8">
        <f t="shared" si="85"/>
        <v>20.52647833588901</v>
      </c>
      <c r="W496" s="8">
        <f t="shared" si="86"/>
        <v>298.78425525311519</v>
      </c>
      <c r="X496" s="8"/>
      <c r="Y496" s="8"/>
      <c r="Z496" s="8"/>
    </row>
    <row r="497" spans="1:29" x14ac:dyDescent="0.2">
      <c r="A497" s="7" t="s">
        <v>4</v>
      </c>
      <c r="B497" s="7" t="s">
        <v>5</v>
      </c>
      <c r="C497" s="7" t="s">
        <v>6</v>
      </c>
      <c r="D497" s="7">
        <v>24</v>
      </c>
      <c r="E497" s="7">
        <v>15</v>
      </c>
      <c r="F497" s="7">
        <v>3</v>
      </c>
      <c r="G497" s="7" t="s">
        <v>34</v>
      </c>
      <c r="H497" s="7" t="s">
        <v>35</v>
      </c>
      <c r="I497" s="7">
        <v>915</v>
      </c>
      <c r="J497" s="7">
        <v>1.0469999999999999</v>
      </c>
      <c r="K497" s="7">
        <v>915</v>
      </c>
      <c r="L497" s="41">
        <v>1.1393</v>
      </c>
      <c r="M497" s="7">
        <f t="shared" si="84"/>
        <v>9.2300000000000049E-2</v>
      </c>
      <c r="N497" s="8">
        <v>20.3</v>
      </c>
      <c r="P497" s="7">
        <v>19.23</v>
      </c>
      <c r="Q497" s="52">
        <v>13.5</v>
      </c>
      <c r="S497" s="9">
        <v>41323</v>
      </c>
      <c r="T497" s="9">
        <v>41327</v>
      </c>
      <c r="U497" s="8">
        <v>4</v>
      </c>
      <c r="V497" s="8">
        <f t="shared" si="85"/>
        <v>20.52647833588901</v>
      </c>
      <c r="W497" s="8">
        <f t="shared" si="86"/>
        <v>222.38871436499457</v>
      </c>
      <c r="X497" s="8"/>
      <c r="Y497" s="8"/>
      <c r="Z497" s="8"/>
    </row>
    <row r="498" spans="1:29" x14ac:dyDescent="0.2">
      <c r="A498" s="7" t="s">
        <v>4</v>
      </c>
      <c r="B498" s="7" t="s">
        <v>5</v>
      </c>
      <c r="C498" s="7" t="s">
        <v>6</v>
      </c>
      <c r="D498" s="7">
        <v>24</v>
      </c>
      <c r="E498" s="7">
        <v>16</v>
      </c>
      <c r="F498" s="7">
        <v>4</v>
      </c>
      <c r="G498" s="7" t="s">
        <v>34</v>
      </c>
      <c r="H498" s="7" t="s">
        <v>35</v>
      </c>
      <c r="I498" s="7">
        <v>916</v>
      </c>
      <c r="J498" s="7">
        <v>1.0541</v>
      </c>
      <c r="K498" s="7">
        <v>916</v>
      </c>
      <c r="L498" s="41">
        <v>1.1486000000000001</v>
      </c>
      <c r="M498" s="7">
        <f t="shared" si="84"/>
        <v>9.4500000000000028E-2</v>
      </c>
      <c r="N498" s="8">
        <v>169</v>
      </c>
      <c r="P498" s="7">
        <v>24.07</v>
      </c>
      <c r="Q498" s="52">
        <v>14.1</v>
      </c>
      <c r="S498" s="9">
        <v>41323</v>
      </c>
      <c r="T498" s="9">
        <v>41327</v>
      </c>
      <c r="U498" s="8">
        <v>4</v>
      </c>
      <c r="V498" s="8">
        <f t="shared" si="85"/>
        <v>170.88546003769667</v>
      </c>
      <c r="W498" s="8">
        <f t="shared" si="86"/>
        <v>1808.3117464306522</v>
      </c>
      <c r="X498" s="8"/>
      <c r="Y498" s="8"/>
      <c r="Z498" s="8"/>
    </row>
    <row r="499" spans="1:29" x14ac:dyDescent="0.2">
      <c r="A499" s="7" t="s">
        <v>4</v>
      </c>
      <c r="B499" s="7" t="s">
        <v>5</v>
      </c>
      <c r="C499" s="7" t="s">
        <v>6</v>
      </c>
      <c r="D499" s="7">
        <v>24</v>
      </c>
      <c r="E499" s="7">
        <v>17</v>
      </c>
      <c r="F499" s="7">
        <v>5</v>
      </c>
      <c r="G499" s="7" t="s">
        <v>34</v>
      </c>
      <c r="H499" s="7" t="s">
        <v>35</v>
      </c>
      <c r="I499" s="7">
        <v>917</v>
      </c>
      <c r="J499" s="7">
        <v>1.0501</v>
      </c>
      <c r="K499" s="7">
        <v>917</v>
      </c>
      <c r="L499" s="41">
        <v>1.2177</v>
      </c>
      <c r="M499" s="7">
        <f t="shared" si="84"/>
        <v>0.16759999999999997</v>
      </c>
      <c r="N499" s="8">
        <v>18.899999999999999</v>
      </c>
      <c r="P499" s="7">
        <v>31.7</v>
      </c>
      <c r="Q499" s="52">
        <v>15.8</v>
      </c>
      <c r="S499" s="9">
        <v>41323</v>
      </c>
      <c r="T499" s="9">
        <v>41327</v>
      </c>
      <c r="U499" s="8">
        <v>4</v>
      </c>
      <c r="V499" s="8">
        <f t="shared" si="85"/>
        <v>19.110859140310453</v>
      </c>
      <c r="W499" s="8">
        <f t="shared" si="86"/>
        <v>114.02660584910774</v>
      </c>
      <c r="X499" s="8"/>
      <c r="Y499" s="8"/>
      <c r="Z499" s="8"/>
    </row>
    <row r="500" spans="1:29" x14ac:dyDescent="0.2">
      <c r="A500" s="7" t="s">
        <v>4</v>
      </c>
      <c r="B500" s="7" t="s">
        <v>5</v>
      </c>
      <c r="C500" s="7" t="s">
        <v>6</v>
      </c>
      <c r="D500" s="7">
        <v>24</v>
      </c>
      <c r="E500" s="7">
        <v>18</v>
      </c>
      <c r="F500" s="7">
        <v>6</v>
      </c>
      <c r="G500" s="7" t="s">
        <v>34</v>
      </c>
      <c r="H500" s="7" t="s">
        <v>35</v>
      </c>
      <c r="I500" s="7">
        <v>918</v>
      </c>
      <c r="J500" s="7">
        <v>1.0389999999999999</v>
      </c>
      <c r="K500" s="7">
        <v>918</v>
      </c>
      <c r="L500" s="41">
        <v>1.1085</v>
      </c>
      <c r="M500" s="7">
        <f t="shared" si="84"/>
        <v>6.9500000000000117E-2</v>
      </c>
      <c r="N500" s="8">
        <v>16.2</v>
      </c>
      <c r="P500" s="7">
        <v>20.11</v>
      </c>
      <c r="Q500" s="52">
        <v>13.7</v>
      </c>
      <c r="S500" s="9">
        <v>41323</v>
      </c>
      <c r="T500" s="9">
        <v>41327</v>
      </c>
      <c r="U500" s="8">
        <v>4</v>
      </c>
      <c r="V500" s="8">
        <f t="shared" si="85"/>
        <v>16.380736405980389</v>
      </c>
      <c r="W500" s="8">
        <f t="shared" si="86"/>
        <v>235.69404900691168</v>
      </c>
      <c r="X500" s="8"/>
      <c r="Y500" s="8"/>
      <c r="Z500" s="8"/>
    </row>
    <row r="501" spans="1:29" x14ac:dyDescent="0.2">
      <c r="A501" s="7" t="s">
        <v>4</v>
      </c>
      <c r="B501" s="7" t="s">
        <v>5</v>
      </c>
      <c r="C501" s="7" t="s">
        <v>7</v>
      </c>
      <c r="D501" s="7">
        <v>24</v>
      </c>
      <c r="E501" s="7">
        <v>19</v>
      </c>
      <c r="F501" s="7">
        <v>1</v>
      </c>
      <c r="G501" s="7" t="s">
        <v>34</v>
      </c>
      <c r="H501" s="7" t="s">
        <v>35</v>
      </c>
      <c r="I501" s="7">
        <v>919</v>
      </c>
      <c r="J501" s="7">
        <v>1.0456000000000001</v>
      </c>
      <c r="K501" s="7">
        <v>919</v>
      </c>
      <c r="L501" s="41">
        <v>1.2156</v>
      </c>
      <c r="M501" s="7">
        <f t="shared" si="84"/>
        <v>0.16999999999999993</v>
      </c>
      <c r="N501" s="8">
        <v>2674.1</v>
      </c>
      <c r="P501" s="7">
        <v>18.420000000000002</v>
      </c>
      <c r="Q501" s="52">
        <v>13.8</v>
      </c>
      <c r="S501" s="9">
        <v>41323</v>
      </c>
      <c r="T501" s="9">
        <v>41327</v>
      </c>
      <c r="U501" s="8">
        <v>4</v>
      </c>
      <c r="V501" s="8">
        <f t="shared" si="85"/>
        <v>2703.9337792118617</v>
      </c>
      <c r="W501" s="8">
        <f t="shared" si="86"/>
        <v>15905.492818893312</v>
      </c>
      <c r="X501" s="8">
        <f>AVERAGE(W501:W506)</f>
        <v>22496.641632371946</v>
      </c>
      <c r="Y501" s="8">
        <f>_xlfn.STDEV.S(W501:W506)</f>
        <v>5193.7170388654204</v>
      </c>
      <c r="Z501" s="8"/>
    </row>
    <row r="502" spans="1:29" x14ac:dyDescent="0.2">
      <c r="A502" s="7" t="s">
        <v>4</v>
      </c>
      <c r="B502" s="7" t="s">
        <v>5</v>
      </c>
      <c r="C502" s="7" t="s">
        <v>7</v>
      </c>
      <c r="D502" s="7">
        <v>24</v>
      </c>
      <c r="E502" s="7">
        <v>20</v>
      </c>
      <c r="F502" s="7">
        <v>2</v>
      </c>
      <c r="G502" s="7" t="s">
        <v>34</v>
      </c>
      <c r="H502" s="7" t="s">
        <v>35</v>
      </c>
      <c r="I502" s="7">
        <v>920</v>
      </c>
      <c r="J502" s="7">
        <v>1.0573999999999999</v>
      </c>
      <c r="K502" s="7">
        <v>920</v>
      </c>
      <c r="L502" s="41">
        <v>1.1832</v>
      </c>
      <c r="M502" s="7">
        <f t="shared" si="84"/>
        <v>0.12580000000000013</v>
      </c>
      <c r="N502" s="8">
        <v>2419.3000000000002</v>
      </c>
      <c r="P502" s="7">
        <v>17.36</v>
      </c>
      <c r="Q502" s="52">
        <v>13.4</v>
      </c>
      <c r="S502" s="9">
        <v>41323</v>
      </c>
      <c r="T502" s="9">
        <v>41327</v>
      </c>
      <c r="U502" s="8">
        <v>4</v>
      </c>
      <c r="V502" s="8">
        <f t="shared" si="85"/>
        <v>2446.2910856165654</v>
      </c>
      <c r="W502" s="8">
        <f t="shared" si="86"/>
        <v>19445.875084392392</v>
      </c>
      <c r="X502" s="8"/>
      <c r="Y502" s="8"/>
      <c r="Z502" s="8"/>
    </row>
    <row r="503" spans="1:29" x14ac:dyDescent="0.2">
      <c r="A503" s="7" t="s">
        <v>4</v>
      </c>
      <c r="B503" s="7" t="s">
        <v>5</v>
      </c>
      <c r="C503" s="7" t="s">
        <v>7</v>
      </c>
      <c r="D503" s="7">
        <v>24</v>
      </c>
      <c r="E503" s="7">
        <v>21</v>
      </c>
      <c r="F503" s="7">
        <v>3</v>
      </c>
      <c r="G503" s="7" t="s">
        <v>34</v>
      </c>
      <c r="H503" s="7" t="s">
        <v>35</v>
      </c>
      <c r="I503" s="7">
        <v>921</v>
      </c>
      <c r="J503" s="7">
        <v>1.0530999999999999</v>
      </c>
      <c r="K503" s="7">
        <v>921</v>
      </c>
      <c r="L503" s="41">
        <v>1.0871</v>
      </c>
      <c r="M503" s="7">
        <f t="shared" si="84"/>
        <v>3.400000000000003E-2</v>
      </c>
      <c r="N503" s="8">
        <v>949.1</v>
      </c>
      <c r="P503" s="7">
        <v>15.8</v>
      </c>
      <c r="Q503" s="52">
        <v>12.7</v>
      </c>
      <c r="S503" s="9">
        <v>41323</v>
      </c>
      <c r="T503" s="9">
        <v>41327</v>
      </c>
      <c r="U503" s="8">
        <v>4</v>
      </c>
      <c r="V503" s="8">
        <f t="shared" si="85"/>
        <v>959.68869894543138</v>
      </c>
      <c r="W503" s="8">
        <f t="shared" si="86"/>
        <v>28226.138204277369</v>
      </c>
      <c r="X503" s="8"/>
      <c r="Y503" s="8"/>
      <c r="Z503" s="8"/>
    </row>
    <row r="504" spans="1:29" x14ac:dyDescent="0.2">
      <c r="A504" s="7" t="s">
        <v>4</v>
      </c>
      <c r="B504" s="7" t="s">
        <v>5</v>
      </c>
      <c r="C504" s="7" t="s">
        <v>7</v>
      </c>
      <c r="D504" s="7">
        <v>24</v>
      </c>
      <c r="E504" s="7">
        <v>22</v>
      </c>
      <c r="F504" s="7">
        <v>4</v>
      </c>
      <c r="G504" s="7" t="s">
        <v>34</v>
      </c>
      <c r="H504" s="7" t="s">
        <v>35</v>
      </c>
      <c r="I504" s="7">
        <v>922</v>
      </c>
      <c r="J504" s="7">
        <v>1.04</v>
      </c>
      <c r="K504" s="7">
        <v>922</v>
      </c>
      <c r="L504" s="41">
        <v>1.1208</v>
      </c>
      <c r="M504" s="7">
        <f t="shared" si="84"/>
        <v>8.0799999999999983E-2</v>
      </c>
      <c r="N504" s="8">
        <v>2127.5</v>
      </c>
      <c r="P504" s="7">
        <v>28.02</v>
      </c>
      <c r="Q504" s="52">
        <v>15</v>
      </c>
      <c r="S504" s="9">
        <v>41323</v>
      </c>
      <c r="T504" s="9">
        <v>41327</v>
      </c>
      <c r="U504" s="8">
        <v>4</v>
      </c>
      <c r="V504" s="8">
        <f t="shared" si="85"/>
        <v>2151.2355989952644</v>
      </c>
      <c r="W504" s="8">
        <f t="shared" si="86"/>
        <v>26624.202957862188</v>
      </c>
      <c r="X504" s="8"/>
      <c r="Y504" s="8"/>
      <c r="Z504" s="8"/>
    </row>
    <row r="505" spans="1:29" x14ac:dyDescent="0.2">
      <c r="A505" s="7" t="s">
        <v>4</v>
      </c>
      <c r="B505" s="7" t="s">
        <v>5</v>
      </c>
      <c r="C505" s="7" t="s">
        <v>7</v>
      </c>
      <c r="D505" s="7">
        <v>24</v>
      </c>
      <c r="E505" s="7">
        <v>23</v>
      </c>
      <c r="F505" s="7">
        <v>5</v>
      </c>
      <c r="G505" s="7" t="s">
        <v>34</v>
      </c>
      <c r="H505" s="7" t="s">
        <v>35</v>
      </c>
      <c r="I505" s="7">
        <v>923</v>
      </c>
      <c r="J505" s="7">
        <v>1.0439000000000001</v>
      </c>
      <c r="K505" s="7">
        <v>923</v>
      </c>
      <c r="L505" s="41">
        <v>1.1214</v>
      </c>
      <c r="M505" s="7">
        <f t="shared" si="84"/>
        <v>7.7499999999999902E-2</v>
      </c>
      <c r="N505" s="8">
        <v>1408.3</v>
      </c>
      <c r="P505" s="7">
        <v>20.49</v>
      </c>
      <c r="Q505" s="52">
        <v>13.7</v>
      </c>
      <c r="S505" s="9">
        <v>41323</v>
      </c>
      <c r="T505" s="9">
        <v>41327</v>
      </c>
      <c r="U505" s="8">
        <v>4</v>
      </c>
      <c r="V505" s="8">
        <f t="shared" si="85"/>
        <v>1424.0117950951965</v>
      </c>
      <c r="W505" s="8">
        <f t="shared" si="86"/>
        <v>18374.345743163849</v>
      </c>
      <c r="X505" s="8"/>
      <c r="Y505" s="8"/>
      <c r="Z505" s="8"/>
    </row>
    <row r="506" spans="1:29" x14ac:dyDescent="0.2">
      <c r="A506" s="7" t="s">
        <v>4</v>
      </c>
      <c r="B506" s="7" t="s">
        <v>5</v>
      </c>
      <c r="C506" s="7" t="s">
        <v>7</v>
      </c>
      <c r="D506" s="7">
        <v>24</v>
      </c>
      <c r="E506" s="7">
        <v>24</v>
      </c>
      <c r="F506" s="7">
        <v>6</v>
      </c>
      <c r="G506" s="7" t="s">
        <v>34</v>
      </c>
      <c r="H506" s="7" t="s">
        <v>35</v>
      </c>
      <c r="I506" s="7">
        <v>924</v>
      </c>
      <c r="J506" s="7">
        <v>1.0569</v>
      </c>
      <c r="K506" s="7">
        <v>924</v>
      </c>
      <c r="L506" s="41">
        <v>1.1387</v>
      </c>
      <c r="M506" s="7">
        <f t="shared" si="84"/>
        <v>8.1800000000000095E-2</v>
      </c>
      <c r="N506" s="8">
        <v>2136</v>
      </c>
      <c r="P506" s="7">
        <v>30.05</v>
      </c>
      <c r="Q506" s="52">
        <v>15.2</v>
      </c>
      <c r="S506" s="9">
        <v>41323</v>
      </c>
      <c r="T506" s="9">
        <v>41327</v>
      </c>
      <c r="U506" s="8">
        <v>4</v>
      </c>
      <c r="V506" s="8">
        <f t="shared" si="85"/>
        <v>2159.8304298255625</v>
      </c>
      <c r="W506" s="8">
        <f t="shared" si="86"/>
        <v>26403.794985642544</v>
      </c>
      <c r="X506" s="8"/>
      <c r="Y506" s="8"/>
      <c r="Z506" s="8"/>
    </row>
    <row r="507" spans="1:29" x14ac:dyDescent="0.2">
      <c r="A507" s="7" t="s">
        <v>4</v>
      </c>
      <c r="B507" s="7" t="s">
        <v>5</v>
      </c>
      <c r="C507" s="7" t="s">
        <v>9</v>
      </c>
      <c r="D507" s="7">
        <v>24</v>
      </c>
      <c r="E507" s="7">
        <v>25</v>
      </c>
      <c r="F507" s="7">
        <v>1</v>
      </c>
      <c r="G507" s="7" t="s">
        <v>15</v>
      </c>
      <c r="H507" s="7" t="s">
        <v>16</v>
      </c>
      <c r="I507" s="7">
        <v>595</v>
      </c>
      <c r="J507" s="7">
        <v>1.0535000000000001</v>
      </c>
      <c r="K507" s="7">
        <v>595</v>
      </c>
      <c r="L507" s="41">
        <v>1.5189999999999999</v>
      </c>
      <c r="M507" s="7">
        <f t="shared" si="84"/>
        <v>0.4654999999999998</v>
      </c>
      <c r="N507" s="17">
        <v>2.4</v>
      </c>
      <c r="O507" s="17"/>
      <c r="P507" s="47">
        <v>18.71</v>
      </c>
      <c r="Q507" s="54">
        <v>13.5</v>
      </c>
      <c r="S507" s="9">
        <v>41323</v>
      </c>
      <c r="T507" s="9">
        <v>41327</v>
      </c>
      <c r="U507" s="8">
        <v>4</v>
      </c>
      <c r="V507" s="8">
        <f t="shared" si="85"/>
        <v>2.4267757638489464</v>
      </c>
      <c r="W507" s="8">
        <f t="shared" si="86"/>
        <v>5.2132669470439259</v>
      </c>
      <c r="X507" s="8">
        <f>AVERAGE(W507:W512)</f>
        <v>10.591435802729293</v>
      </c>
      <c r="Y507" s="8">
        <f>_xlfn.STDEV.S(W507:W512)</f>
        <v>8.7763220064222125</v>
      </c>
      <c r="Z507" s="8"/>
      <c r="AA507" s="16">
        <f t="shared" ref="AA507:AA512" si="87">W507/25727</f>
        <v>2.0263796583526745E-4</v>
      </c>
      <c r="AB507" s="16">
        <f>AVERAGE(AA507:AA512)</f>
        <v>3.4307134536768418E-4</v>
      </c>
      <c r="AC507" s="16">
        <f>_xlfn.STDEV.S(AA507:AA512)</f>
        <v>3.483457257627031E-4</v>
      </c>
    </row>
    <row r="508" spans="1:29" x14ac:dyDescent="0.2">
      <c r="A508" s="7" t="s">
        <v>4</v>
      </c>
      <c r="B508" s="7" t="s">
        <v>5</v>
      </c>
      <c r="C508" s="7" t="s">
        <v>9</v>
      </c>
      <c r="D508" s="7">
        <v>24</v>
      </c>
      <c r="E508" s="7">
        <v>26</v>
      </c>
      <c r="F508" s="7">
        <v>2</v>
      </c>
      <c r="G508" s="7" t="s">
        <v>15</v>
      </c>
      <c r="H508" s="7" t="s">
        <v>16</v>
      </c>
      <c r="I508" s="7">
        <v>604</v>
      </c>
      <c r="J508" s="7">
        <v>1.0509999999999999</v>
      </c>
      <c r="K508" s="7">
        <v>604</v>
      </c>
      <c r="L508" s="41">
        <v>1.3478000000000001</v>
      </c>
      <c r="M508" s="7">
        <f t="shared" si="84"/>
        <v>0.29680000000000017</v>
      </c>
      <c r="N508" s="17">
        <v>7.6</v>
      </c>
      <c r="O508" s="17"/>
      <c r="P508" s="47">
        <v>14.26</v>
      </c>
      <c r="Q508" s="54">
        <v>12.5</v>
      </c>
      <c r="S508" s="9">
        <v>41323</v>
      </c>
      <c r="T508" s="9">
        <v>41327</v>
      </c>
      <c r="U508" s="8">
        <v>4</v>
      </c>
      <c r="V508" s="8">
        <f t="shared" si="85"/>
        <v>7.6847899188549977</v>
      </c>
      <c r="W508" s="8">
        <f t="shared" si="86"/>
        <v>25.892149322287715</v>
      </c>
      <c r="X508" s="8"/>
      <c r="Y508" s="8"/>
      <c r="Z508" s="8"/>
      <c r="AA508" s="16">
        <f t="shared" si="87"/>
        <v>1.0064192996574693E-3</v>
      </c>
    </row>
    <row r="509" spans="1:29" x14ac:dyDescent="0.2">
      <c r="A509" s="7" t="s">
        <v>4</v>
      </c>
      <c r="B509" s="7" t="s">
        <v>5</v>
      </c>
      <c r="C509" s="7" t="s">
        <v>9</v>
      </c>
      <c r="D509" s="7">
        <v>24</v>
      </c>
      <c r="E509" s="7">
        <v>27</v>
      </c>
      <c r="F509" s="7">
        <v>3</v>
      </c>
      <c r="G509" s="7" t="s">
        <v>15</v>
      </c>
      <c r="H509" s="7" t="s">
        <v>16</v>
      </c>
      <c r="I509" s="7">
        <v>613</v>
      </c>
      <c r="J509" s="7">
        <v>1.0503</v>
      </c>
      <c r="K509" s="7">
        <v>613</v>
      </c>
      <c r="L509" s="41">
        <v>1.5261</v>
      </c>
      <c r="M509" s="7">
        <f t="shared" si="84"/>
        <v>0.4758</v>
      </c>
      <c r="N509" s="17">
        <v>3.3</v>
      </c>
      <c r="O509" s="17"/>
      <c r="P509" s="47">
        <v>23.87</v>
      </c>
      <c r="Q509" s="54">
        <v>14.7</v>
      </c>
      <c r="S509" s="9">
        <v>41323</v>
      </c>
      <c r="T509" s="9">
        <v>41327</v>
      </c>
      <c r="U509" s="8">
        <v>4</v>
      </c>
      <c r="V509" s="8">
        <f t="shared" si="85"/>
        <v>3.3368166752923014</v>
      </c>
      <c r="W509" s="8">
        <f t="shared" si="86"/>
        <v>7.0130657320140841</v>
      </c>
      <c r="X509" s="8"/>
      <c r="Y509" s="8"/>
      <c r="Z509" s="8"/>
      <c r="AA509" s="16">
        <f t="shared" si="87"/>
        <v>2.725955506671623E-4</v>
      </c>
    </row>
    <row r="510" spans="1:29" x14ac:dyDescent="0.2">
      <c r="A510" s="7" t="s">
        <v>4</v>
      </c>
      <c r="B510" s="7" t="s">
        <v>5</v>
      </c>
      <c r="C510" s="7" t="s">
        <v>9</v>
      </c>
      <c r="D510" s="7">
        <v>24</v>
      </c>
      <c r="E510" s="7">
        <v>28</v>
      </c>
      <c r="F510" s="7">
        <v>4</v>
      </c>
      <c r="G510" s="7" t="s">
        <v>15</v>
      </c>
      <c r="H510" s="7" t="s">
        <v>16</v>
      </c>
      <c r="I510" s="7">
        <v>622</v>
      </c>
      <c r="J510" s="7">
        <v>1.0508999999999999</v>
      </c>
      <c r="K510" s="7">
        <v>622</v>
      </c>
      <c r="L510" s="41">
        <v>1.4589000000000001</v>
      </c>
      <c r="M510" s="7">
        <f t="shared" si="84"/>
        <v>0.40800000000000014</v>
      </c>
      <c r="N510" s="17">
        <v>2</v>
      </c>
      <c r="O510" s="17"/>
      <c r="P510" s="47">
        <v>19.91</v>
      </c>
      <c r="Q510" s="54">
        <v>13.5</v>
      </c>
      <c r="S510" s="9">
        <v>41323</v>
      </c>
      <c r="T510" s="9">
        <v>41327</v>
      </c>
      <c r="U510" s="8">
        <v>4</v>
      </c>
      <c r="V510" s="8">
        <f t="shared" si="85"/>
        <v>2.0223131365407889</v>
      </c>
      <c r="W510" s="8">
        <f t="shared" si="86"/>
        <v>4.9566498444627163</v>
      </c>
      <c r="X510" s="8"/>
      <c r="Y510" s="8"/>
      <c r="Z510" s="8"/>
      <c r="AA510" s="16">
        <f t="shared" si="87"/>
        <v>1.9266334374247742E-4</v>
      </c>
    </row>
    <row r="511" spans="1:29" x14ac:dyDescent="0.2">
      <c r="A511" s="7" t="s">
        <v>4</v>
      </c>
      <c r="B511" s="7" t="s">
        <v>5</v>
      </c>
      <c r="C511" s="7" t="s">
        <v>9</v>
      </c>
      <c r="D511" s="7">
        <v>24</v>
      </c>
      <c r="E511" s="7">
        <v>29</v>
      </c>
      <c r="F511" s="7">
        <v>5</v>
      </c>
      <c r="G511" s="7" t="s">
        <v>15</v>
      </c>
      <c r="H511" s="7" t="s">
        <v>16</v>
      </c>
      <c r="I511" s="7">
        <v>631</v>
      </c>
      <c r="J511" s="7">
        <v>1.0451999999999999</v>
      </c>
      <c r="K511" s="7">
        <v>631</v>
      </c>
      <c r="L511" s="41">
        <v>1.3624000000000001</v>
      </c>
      <c r="M511" s="7">
        <f t="shared" si="84"/>
        <v>0.31720000000000015</v>
      </c>
      <c r="N511" s="17">
        <v>3.1</v>
      </c>
      <c r="O511" s="17"/>
      <c r="P511" s="47">
        <v>15.59</v>
      </c>
      <c r="Q511" s="54">
        <v>12.7</v>
      </c>
      <c r="S511" s="9">
        <v>41323</v>
      </c>
      <c r="T511" s="9">
        <v>41327</v>
      </c>
      <c r="U511" s="8">
        <v>4</v>
      </c>
      <c r="V511" s="8">
        <f t="shared" si="85"/>
        <v>3.1345853616382229</v>
      </c>
      <c r="W511" s="8">
        <f t="shared" si="86"/>
        <v>9.8820471678380244</v>
      </c>
      <c r="X511" s="8"/>
      <c r="Y511" s="8"/>
      <c r="Z511" s="8"/>
      <c r="AA511" s="16">
        <f t="shared" si="87"/>
        <v>3.8411191230372857E-4</v>
      </c>
    </row>
    <row r="512" spans="1:29" x14ac:dyDescent="0.2">
      <c r="A512" s="7" t="s">
        <v>4</v>
      </c>
      <c r="B512" s="7" t="s">
        <v>5</v>
      </c>
      <c r="C512" s="7" t="s">
        <v>9</v>
      </c>
      <c r="D512" s="7">
        <v>24</v>
      </c>
      <c r="E512" s="7">
        <v>30</v>
      </c>
      <c r="F512" s="7">
        <v>6</v>
      </c>
      <c r="G512" s="7" t="s">
        <v>15</v>
      </c>
      <c r="H512" s="7" t="s">
        <v>16</v>
      </c>
      <c r="I512" s="7">
        <v>640</v>
      </c>
      <c r="J512" s="7">
        <v>1.0484</v>
      </c>
      <c r="K512" s="7">
        <v>640</v>
      </c>
      <c r="N512" s="17"/>
      <c r="O512" s="17"/>
      <c r="P512" s="47" t="s">
        <v>43</v>
      </c>
      <c r="Q512" s="54" t="s">
        <v>43</v>
      </c>
      <c r="U512" s="8"/>
      <c r="V512" s="8"/>
      <c r="W512" s="8"/>
      <c r="X512" s="8"/>
      <c r="Y512" s="8"/>
      <c r="Z512" s="8"/>
      <c r="AA512" s="16">
        <f t="shared" si="87"/>
        <v>0</v>
      </c>
    </row>
    <row r="513" spans="1:29" x14ac:dyDescent="0.2">
      <c r="A513" s="7" t="s">
        <v>4</v>
      </c>
      <c r="B513" s="7" t="s">
        <v>5</v>
      </c>
      <c r="C513" s="7" t="s">
        <v>8</v>
      </c>
      <c r="D513" s="7">
        <v>24</v>
      </c>
      <c r="E513" s="7">
        <v>31</v>
      </c>
      <c r="F513" s="7">
        <v>1</v>
      </c>
      <c r="G513" s="7" t="s">
        <v>15</v>
      </c>
      <c r="H513" s="7" t="s">
        <v>16</v>
      </c>
      <c r="I513" s="7">
        <v>541</v>
      </c>
      <c r="J513" s="7">
        <v>1.0517000000000001</v>
      </c>
      <c r="K513" s="7">
        <v>541</v>
      </c>
      <c r="L513" s="41">
        <v>1.5612999999999999</v>
      </c>
      <c r="M513" s="7">
        <f t="shared" ref="M513:M535" si="88">L513-J513</f>
        <v>0.50959999999999983</v>
      </c>
      <c r="N513" s="17">
        <v>4.5999999999999996</v>
      </c>
      <c r="O513" s="17"/>
      <c r="P513" s="47">
        <v>24.65</v>
      </c>
      <c r="Q513" s="54">
        <v>14.5</v>
      </c>
      <c r="S513" s="9">
        <v>41323</v>
      </c>
      <c r="T513" s="9">
        <v>41327</v>
      </c>
      <c r="U513" s="8">
        <v>4</v>
      </c>
      <c r="V513" s="8">
        <f t="shared" ref="V513:V535" si="89">N513*EXP((LN(2)/$R$3)*U513)</f>
        <v>4.6513202140438139</v>
      </c>
      <c r="W513" s="8">
        <f t="shared" ref="W513:W535" si="90">V513/M513</f>
        <v>9.1273944545600774</v>
      </c>
      <c r="X513" s="8">
        <f>AVERAGE(W513:W518)</f>
        <v>25.22049466819702</v>
      </c>
      <c r="Y513" s="8">
        <f>_xlfn.STDEV.S(W513:W518)</f>
        <v>39.239679745065047</v>
      </c>
      <c r="Z513" s="8"/>
      <c r="AA513" s="16">
        <f t="shared" ref="AA513:AA518" si="91">W513/41719</f>
        <v>2.1878267586855095E-4</v>
      </c>
      <c r="AB513" s="16">
        <f>AVERAGE(AA513:AA518)</f>
        <v>6.0453257911735711E-4</v>
      </c>
      <c r="AC513" s="16">
        <f>_xlfn.STDEV.S(AA513:AA518)</f>
        <v>9.405709567598705E-4</v>
      </c>
    </row>
    <row r="514" spans="1:29" x14ac:dyDescent="0.2">
      <c r="A514" s="7" t="s">
        <v>4</v>
      </c>
      <c r="B514" s="7" t="s">
        <v>5</v>
      </c>
      <c r="C514" s="7" t="s">
        <v>8</v>
      </c>
      <c r="D514" s="7">
        <v>24</v>
      </c>
      <c r="E514" s="7">
        <v>32</v>
      </c>
      <c r="F514" s="7">
        <v>2</v>
      </c>
      <c r="G514" s="7" t="s">
        <v>15</v>
      </c>
      <c r="H514" s="7" t="s">
        <v>16</v>
      </c>
      <c r="I514" s="7">
        <v>550</v>
      </c>
      <c r="J514" s="7">
        <v>1.0462</v>
      </c>
      <c r="K514" s="7">
        <v>550</v>
      </c>
      <c r="L514" s="41">
        <v>1.4769000000000001</v>
      </c>
      <c r="M514" s="7">
        <f t="shared" si="88"/>
        <v>0.43070000000000008</v>
      </c>
      <c r="N514" s="17">
        <v>11.1</v>
      </c>
      <c r="O514" s="17"/>
      <c r="P514" s="47">
        <v>21.36</v>
      </c>
      <c r="Q514" s="54">
        <v>13.7</v>
      </c>
      <c r="S514" s="9">
        <v>41323</v>
      </c>
      <c r="T514" s="9">
        <v>41327</v>
      </c>
      <c r="U514" s="8">
        <v>4</v>
      </c>
      <c r="V514" s="8">
        <f t="shared" si="89"/>
        <v>11.223837907801379</v>
      </c>
      <c r="W514" s="8">
        <f t="shared" si="90"/>
        <v>26.059526138382576</v>
      </c>
      <c r="X514" s="8"/>
      <c r="Y514" s="8"/>
      <c r="Z514" s="8"/>
      <c r="AA514" s="16">
        <f t="shared" si="91"/>
        <v>6.2464407436378091E-4</v>
      </c>
    </row>
    <row r="515" spans="1:29" x14ac:dyDescent="0.2">
      <c r="A515" s="7" t="s">
        <v>4</v>
      </c>
      <c r="B515" s="7" t="s">
        <v>5</v>
      </c>
      <c r="C515" s="7" t="s">
        <v>8</v>
      </c>
      <c r="D515" s="7">
        <v>24</v>
      </c>
      <c r="E515" s="7">
        <v>33</v>
      </c>
      <c r="F515" s="7">
        <v>3</v>
      </c>
      <c r="G515" s="7" t="s">
        <v>15</v>
      </c>
      <c r="H515" s="7" t="s">
        <v>16</v>
      </c>
      <c r="I515" s="7">
        <v>559</v>
      </c>
      <c r="J515" s="7">
        <v>1.0447</v>
      </c>
      <c r="K515" s="7">
        <v>559</v>
      </c>
      <c r="L515" s="41">
        <v>1.5884</v>
      </c>
      <c r="M515" s="7">
        <f t="shared" si="88"/>
        <v>0.54370000000000007</v>
      </c>
      <c r="N515" s="17">
        <v>3</v>
      </c>
      <c r="O515" s="17"/>
      <c r="P515" s="47">
        <v>24.33</v>
      </c>
      <c r="Q515" s="54">
        <v>14.3</v>
      </c>
      <c r="S515" s="9">
        <v>41323</v>
      </c>
      <c r="T515" s="9">
        <v>41327</v>
      </c>
      <c r="U515" s="8">
        <v>4</v>
      </c>
      <c r="V515" s="8">
        <f t="shared" si="89"/>
        <v>3.0334697048111834</v>
      </c>
      <c r="W515" s="8">
        <f t="shared" si="90"/>
        <v>5.5793078992296907</v>
      </c>
      <c r="X515" s="8"/>
      <c r="Y515" s="8"/>
      <c r="Z515" s="8"/>
      <c r="AA515" s="16">
        <f t="shared" si="91"/>
        <v>1.337354178966344E-4</v>
      </c>
    </row>
    <row r="516" spans="1:29" x14ac:dyDescent="0.2">
      <c r="A516" s="7" t="s">
        <v>4</v>
      </c>
      <c r="B516" s="7" t="s">
        <v>5</v>
      </c>
      <c r="C516" s="7" t="s">
        <v>8</v>
      </c>
      <c r="D516" s="7">
        <v>24</v>
      </c>
      <c r="E516" s="7">
        <v>34</v>
      </c>
      <c r="F516" s="7">
        <v>4</v>
      </c>
      <c r="G516" s="7" t="s">
        <v>15</v>
      </c>
      <c r="H516" s="7" t="s">
        <v>16</v>
      </c>
      <c r="I516" s="7">
        <v>568</v>
      </c>
      <c r="J516" s="7">
        <v>1.0479000000000001</v>
      </c>
      <c r="K516" s="7">
        <v>568</v>
      </c>
      <c r="L516" s="41">
        <v>1.6879999999999999</v>
      </c>
      <c r="M516" s="7">
        <f t="shared" si="88"/>
        <v>0.64009999999999989</v>
      </c>
      <c r="N516" s="17">
        <v>4.5999999999999996</v>
      </c>
      <c r="O516" s="17"/>
      <c r="P516" s="47">
        <v>28.9</v>
      </c>
      <c r="Q516" s="54">
        <v>15.3</v>
      </c>
      <c r="S516" s="9">
        <v>41323</v>
      </c>
      <c r="T516" s="9">
        <v>41327</v>
      </c>
      <c r="U516" s="8">
        <v>4</v>
      </c>
      <c r="V516" s="8">
        <f t="shared" si="89"/>
        <v>4.6513202140438139</v>
      </c>
      <c r="W516" s="8">
        <f t="shared" si="90"/>
        <v>7.2665524356253943</v>
      </c>
      <c r="X516" s="8"/>
      <c r="Y516" s="8"/>
      <c r="Z516" s="8"/>
      <c r="AA516" s="16">
        <f t="shared" si="91"/>
        <v>1.7417849027122879E-4</v>
      </c>
    </row>
    <row r="517" spans="1:29" x14ac:dyDescent="0.2">
      <c r="A517" s="7" t="s">
        <v>4</v>
      </c>
      <c r="B517" s="7" t="s">
        <v>5</v>
      </c>
      <c r="C517" s="7" t="s">
        <v>8</v>
      </c>
      <c r="D517" s="7">
        <v>24</v>
      </c>
      <c r="E517" s="7">
        <v>35</v>
      </c>
      <c r="F517" s="7">
        <v>5</v>
      </c>
      <c r="G517" s="7" t="s">
        <v>15</v>
      </c>
      <c r="H517" s="7" t="s">
        <v>16</v>
      </c>
      <c r="I517" s="7">
        <v>577</v>
      </c>
      <c r="J517" s="7">
        <v>1.0581</v>
      </c>
      <c r="K517" s="7">
        <v>577</v>
      </c>
      <c r="L517" s="41">
        <v>1.5789</v>
      </c>
      <c r="M517" s="7">
        <f t="shared" si="88"/>
        <v>0.52079999999999993</v>
      </c>
      <c r="N517" s="17">
        <v>53.2</v>
      </c>
      <c r="O517" s="17"/>
      <c r="P517" s="47">
        <v>23.31</v>
      </c>
      <c r="Q517" s="54">
        <v>14.2</v>
      </c>
      <c r="S517" s="9">
        <v>41323</v>
      </c>
      <c r="T517" s="9">
        <v>41327</v>
      </c>
      <c r="U517" s="8">
        <v>4</v>
      </c>
      <c r="V517" s="8">
        <f t="shared" si="89"/>
        <v>53.793529431984986</v>
      </c>
      <c r="W517" s="8">
        <f t="shared" si="90"/>
        <v>103.29018708138439</v>
      </c>
      <c r="X517" s="8"/>
      <c r="Y517" s="8"/>
      <c r="Z517" s="8"/>
      <c r="AA517" s="16">
        <f t="shared" si="91"/>
        <v>2.4758548163039476E-3</v>
      </c>
    </row>
    <row r="518" spans="1:29" x14ac:dyDescent="0.2">
      <c r="A518" s="7" t="s">
        <v>4</v>
      </c>
      <c r="B518" s="7" t="s">
        <v>5</v>
      </c>
      <c r="C518" s="7" t="s">
        <v>8</v>
      </c>
      <c r="D518" s="7">
        <v>24</v>
      </c>
      <c r="E518" s="7">
        <v>36</v>
      </c>
      <c r="F518" s="7">
        <v>6</v>
      </c>
      <c r="G518" s="7" t="s">
        <v>15</v>
      </c>
      <c r="H518" s="7" t="s">
        <v>16</v>
      </c>
      <c r="I518" s="7">
        <v>586</v>
      </c>
      <c r="J518" s="7">
        <v>1.0505</v>
      </c>
      <c r="K518" s="7">
        <v>586</v>
      </c>
      <c r="L518" s="41">
        <v>1.3847</v>
      </c>
      <c r="M518" s="7">
        <f t="shared" si="88"/>
        <v>0.33420000000000005</v>
      </c>
      <c r="N518" s="17">
        <v>0</v>
      </c>
      <c r="O518" s="17"/>
      <c r="P518" s="47">
        <v>17.7</v>
      </c>
      <c r="Q518" s="54">
        <v>13.1</v>
      </c>
      <c r="S518" s="9">
        <v>41323</v>
      </c>
      <c r="T518" s="9">
        <v>41327</v>
      </c>
      <c r="U518" s="8">
        <v>4</v>
      </c>
      <c r="V518" s="8">
        <f t="shared" si="89"/>
        <v>0</v>
      </c>
      <c r="W518" s="8">
        <f t="shared" si="90"/>
        <v>0</v>
      </c>
      <c r="X518" s="8"/>
      <c r="Y518" s="8"/>
      <c r="Z518" s="8"/>
      <c r="AA518" s="16">
        <f t="shared" si="91"/>
        <v>0</v>
      </c>
    </row>
    <row r="519" spans="1:29" x14ac:dyDescent="0.2">
      <c r="A519" s="7" t="s">
        <v>4</v>
      </c>
      <c r="B519" s="7" t="s">
        <v>5</v>
      </c>
      <c r="C519" s="7" t="s">
        <v>6</v>
      </c>
      <c r="D519" s="7">
        <v>24</v>
      </c>
      <c r="E519" s="7">
        <v>37</v>
      </c>
      <c r="F519" s="7">
        <v>1</v>
      </c>
      <c r="G519" s="7" t="s">
        <v>15</v>
      </c>
      <c r="H519" s="7" t="s">
        <v>16</v>
      </c>
      <c r="I519" s="7">
        <v>433</v>
      </c>
      <c r="J519" s="7">
        <v>1.0584</v>
      </c>
      <c r="K519" s="7">
        <v>433</v>
      </c>
      <c r="L519" s="41">
        <v>1.6482000000000001</v>
      </c>
      <c r="M519" s="7">
        <f t="shared" si="88"/>
        <v>0.5898000000000001</v>
      </c>
      <c r="N519" s="17">
        <v>2.6</v>
      </c>
      <c r="O519" s="17">
        <v>0</v>
      </c>
      <c r="P519" s="47">
        <v>27.93</v>
      </c>
      <c r="Q519" s="54">
        <v>15.1</v>
      </c>
      <c r="S519" s="9">
        <v>41323</v>
      </c>
      <c r="T519" s="9">
        <v>41327</v>
      </c>
      <c r="U519" s="8">
        <v>4</v>
      </c>
      <c r="V519" s="8">
        <f t="shared" si="89"/>
        <v>2.6290070775030259</v>
      </c>
      <c r="W519" s="8">
        <f t="shared" si="90"/>
        <v>4.4574552009206938</v>
      </c>
      <c r="X519" s="8">
        <f>AVERAGE(W519:W524)</f>
        <v>1.8999946646524191</v>
      </c>
      <c r="Y519" s="8">
        <f>_xlfn.STDEV.S(W519:W524)</f>
        <v>3.046555836072653</v>
      </c>
      <c r="Z519" s="8"/>
    </row>
    <row r="520" spans="1:29" x14ac:dyDescent="0.2">
      <c r="A520" s="7" t="s">
        <v>4</v>
      </c>
      <c r="B520" s="7" t="s">
        <v>5</v>
      </c>
      <c r="C520" s="7" t="s">
        <v>6</v>
      </c>
      <c r="D520" s="7">
        <v>24</v>
      </c>
      <c r="E520" s="7">
        <v>38</v>
      </c>
      <c r="F520" s="7">
        <v>2</v>
      </c>
      <c r="G520" s="7" t="s">
        <v>15</v>
      </c>
      <c r="H520" s="7" t="s">
        <v>16</v>
      </c>
      <c r="I520" s="7">
        <v>442</v>
      </c>
      <c r="J520" s="7">
        <v>1.0601</v>
      </c>
      <c r="K520" s="7">
        <v>442</v>
      </c>
      <c r="L520" s="41">
        <v>1.6619999999999999</v>
      </c>
      <c r="M520" s="7">
        <f t="shared" si="88"/>
        <v>0.60189999999999988</v>
      </c>
      <c r="N520" s="17">
        <v>0</v>
      </c>
      <c r="O520" s="17">
        <v>0</v>
      </c>
      <c r="P520" s="47">
        <v>26.26</v>
      </c>
      <c r="Q520" s="54">
        <v>14.7</v>
      </c>
      <c r="S520" s="9">
        <v>41323</v>
      </c>
      <c r="T520" s="9">
        <v>41327</v>
      </c>
      <c r="U520" s="8">
        <v>4</v>
      </c>
      <c r="V520" s="8">
        <f t="shared" si="89"/>
        <v>0</v>
      </c>
      <c r="W520" s="8">
        <f t="shared" si="90"/>
        <v>0</v>
      </c>
      <c r="X520" s="8"/>
      <c r="Y520" s="8"/>
      <c r="Z520" s="8"/>
    </row>
    <row r="521" spans="1:29" x14ac:dyDescent="0.2">
      <c r="A521" s="7" t="s">
        <v>4</v>
      </c>
      <c r="B521" s="7" t="s">
        <v>5</v>
      </c>
      <c r="C521" s="7" t="s">
        <v>6</v>
      </c>
      <c r="D521" s="7">
        <v>24</v>
      </c>
      <c r="E521" s="7">
        <v>39</v>
      </c>
      <c r="F521" s="7">
        <v>3</v>
      </c>
      <c r="G521" s="7" t="s">
        <v>15</v>
      </c>
      <c r="H521" s="7" t="s">
        <v>16</v>
      </c>
      <c r="I521" s="7">
        <v>451</v>
      </c>
      <c r="J521" s="7">
        <v>1.0681</v>
      </c>
      <c r="K521" s="7">
        <v>451</v>
      </c>
      <c r="L521" s="41">
        <v>1.4119999999999999</v>
      </c>
      <c r="M521" s="7">
        <f t="shared" si="88"/>
        <v>0.34389999999999987</v>
      </c>
      <c r="N521" s="17">
        <v>0</v>
      </c>
      <c r="O521" s="17">
        <v>0</v>
      </c>
      <c r="P521" s="47">
        <v>19.23</v>
      </c>
      <c r="Q521" s="54">
        <v>13.5</v>
      </c>
      <c r="S521" s="9">
        <v>41323</v>
      </c>
      <c r="T521" s="9">
        <v>41327</v>
      </c>
      <c r="U521" s="8">
        <v>4</v>
      </c>
      <c r="V521" s="8">
        <f t="shared" si="89"/>
        <v>0</v>
      </c>
      <c r="W521" s="8">
        <f t="shared" si="90"/>
        <v>0</v>
      </c>
      <c r="X521" s="8"/>
      <c r="Y521" s="8"/>
      <c r="Z521" s="8"/>
    </row>
    <row r="522" spans="1:29" x14ac:dyDescent="0.2">
      <c r="A522" s="7" t="s">
        <v>4</v>
      </c>
      <c r="B522" s="7" t="s">
        <v>5</v>
      </c>
      <c r="C522" s="7" t="s">
        <v>6</v>
      </c>
      <c r="D522" s="7">
        <v>24</v>
      </c>
      <c r="E522" s="7">
        <v>40</v>
      </c>
      <c r="F522" s="7">
        <v>4</v>
      </c>
      <c r="G522" s="7" t="s">
        <v>15</v>
      </c>
      <c r="H522" s="7" t="s">
        <v>16</v>
      </c>
      <c r="I522" s="7">
        <v>460</v>
      </c>
      <c r="J522" s="7">
        <v>1.0569999999999999</v>
      </c>
      <c r="K522" s="7">
        <v>460</v>
      </c>
      <c r="L522" s="41">
        <v>1.5522</v>
      </c>
      <c r="M522" s="7">
        <f t="shared" si="88"/>
        <v>0.49520000000000008</v>
      </c>
      <c r="N522" s="17">
        <v>3.4</v>
      </c>
      <c r="O522" s="17">
        <v>0</v>
      </c>
      <c r="P522" s="47">
        <v>24.07</v>
      </c>
      <c r="Q522" s="54">
        <v>14.1</v>
      </c>
      <c r="S522" s="9">
        <v>41323</v>
      </c>
      <c r="T522" s="9">
        <v>41327</v>
      </c>
      <c r="U522" s="8">
        <v>4</v>
      </c>
      <c r="V522" s="8">
        <f t="shared" si="89"/>
        <v>3.4379323321193409</v>
      </c>
      <c r="W522" s="8">
        <f t="shared" si="90"/>
        <v>6.942512786993821</v>
      </c>
      <c r="X522" s="8"/>
      <c r="Y522" s="8"/>
      <c r="Z522" s="8"/>
    </row>
    <row r="523" spans="1:29" x14ac:dyDescent="0.2">
      <c r="A523" s="7" t="s">
        <v>4</v>
      </c>
      <c r="B523" s="7" t="s">
        <v>5</v>
      </c>
      <c r="C523" s="7" t="s">
        <v>6</v>
      </c>
      <c r="D523" s="7">
        <v>24</v>
      </c>
      <c r="E523" s="7">
        <v>41</v>
      </c>
      <c r="F523" s="7">
        <v>5</v>
      </c>
      <c r="G523" s="7" t="s">
        <v>15</v>
      </c>
      <c r="H523" s="7" t="s">
        <v>16</v>
      </c>
      <c r="I523" s="7">
        <v>469</v>
      </c>
      <c r="J523" s="7">
        <v>1.0468999999999999</v>
      </c>
      <c r="K523" s="7">
        <v>469</v>
      </c>
      <c r="L523" s="41">
        <v>1.6176999999999999</v>
      </c>
      <c r="M523" s="7">
        <f t="shared" si="88"/>
        <v>0.57079999999999997</v>
      </c>
      <c r="N523" s="17">
        <v>0</v>
      </c>
      <c r="O523" s="17">
        <v>0</v>
      </c>
      <c r="P523" s="47">
        <v>31.7</v>
      </c>
      <c r="Q523" s="54">
        <v>15.8</v>
      </c>
      <c r="S523" s="9">
        <v>41323</v>
      </c>
      <c r="T523" s="9">
        <v>41327</v>
      </c>
      <c r="U523" s="8">
        <v>4</v>
      </c>
      <c r="V523" s="8">
        <f t="shared" si="89"/>
        <v>0</v>
      </c>
      <c r="W523" s="8">
        <f t="shared" si="90"/>
        <v>0</v>
      </c>
      <c r="X523" s="8"/>
      <c r="Y523" s="8"/>
      <c r="Z523" s="8"/>
    </row>
    <row r="524" spans="1:29" x14ac:dyDescent="0.2">
      <c r="A524" s="7" t="s">
        <v>4</v>
      </c>
      <c r="B524" s="7" t="s">
        <v>5</v>
      </c>
      <c r="C524" s="7" t="s">
        <v>6</v>
      </c>
      <c r="D524" s="7">
        <v>24</v>
      </c>
      <c r="E524" s="7">
        <v>42</v>
      </c>
      <c r="F524" s="7">
        <v>6</v>
      </c>
      <c r="G524" s="7" t="s">
        <v>15</v>
      </c>
      <c r="H524" s="7" t="s">
        <v>16</v>
      </c>
      <c r="I524" s="7">
        <v>478</v>
      </c>
      <c r="J524" s="7">
        <v>1.0489999999999999</v>
      </c>
      <c r="K524" s="7">
        <v>478</v>
      </c>
      <c r="L524" s="41">
        <v>1.4753000000000001</v>
      </c>
      <c r="M524" s="7">
        <f t="shared" si="88"/>
        <v>0.42630000000000012</v>
      </c>
      <c r="N524" s="17">
        <v>0</v>
      </c>
      <c r="O524" s="17">
        <v>0</v>
      </c>
      <c r="P524" s="47">
        <v>20.11</v>
      </c>
      <c r="Q524" s="54">
        <v>13.7</v>
      </c>
      <c r="S524" s="9">
        <v>41323</v>
      </c>
      <c r="T524" s="9">
        <v>41327</v>
      </c>
      <c r="U524" s="8">
        <v>4</v>
      </c>
      <c r="V524" s="8">
        <f t="shared" si="89"/>
        <v>0</v>
      </c>
      <c r="W524" s="8">
        <f t="shared" si="90"/>
        <v>0</v>
      </c>
      <c r="X524" s="8"/>
      <c r="Y524" s="8"/>
      <c r="Z524" s="8"/>
    </row>
    <row r="525" spans="1:29" x14ac:dyDescent="0.2">
      <c r="A525" s="7" t="s">
        <v>4</v>
      </c>
      <c r="B525" s="7" t="s">
        <v>5</v>
      </c>
      <c r="C525" s="7" t="s">
        <v>7</v>
      </c>
      <c r="D525" s="7">
        <v>24</v>
      </c>
      <c r="E525" s="7">
        <v>43</v>
      </c>
      <c r="F525" s="7">
        <v>1</v>
      </c>
      <c r="G525" s="7" t="s">
        <v>15</v>
      </c>
      <c r="H525" s="7" t="s">
        <v>16</v>
      </c>
      <c r="I525" s="7">
        <v>487</v>
      </c>
      <c r="J525" s="7">
        <v>1.0488</v>
      </c>
      <c r="K525" s="7">
        <v>487</v>
      </c>
      <c r="L525" s="41">
        <v>1.4918</v>
      </c>
      <c r="M525" s="7">
        <f t="shared" si="88"/>
        <v>0.44300000000000006</v>
      </c>
      <c r="N525" s="17">
        <v>3.6</v>
      </c>
      <c r="O525" s="17"/>
      <c r="P525" s="47">
        <v>18.420000000000002</v>
      </c>
      <c r="Q525" s="54">
        <v>13.8</v>
      </c>
      <c r="S525" s="9">
        <v>41323</v>
      </c>
      <c r="T525" s="9">
        <v>41327</v>
      </c>
      <c r="U525" s="8">
        <v>4</v>
      </c>
      <c r="V525" s="8">
        <f t="shared" si="89"/>
        <v>3.6401636457734203</v>
      </c>
      <c r="W525" s="8">
        <f t="shared" si="90"/>
        <v>8.2170736924907892</v>
      </c>
      <c r="X525" s="8">
        <f>AVERAGE(W525:W530)</f>
        <v>17.394340555640458</v>
      </c>
      <c r="Y525" s="8">
        <f>_xlfn.STDEV.S(W525:W530)</f>
        <v>26.401914622763915</v>
      </c>
      <c r="Z525" s="8"/>
      <c r="AA525" s="16">
        <f t="shared" ref="AA525:AA530" si="92">W525/22846</f>
        <v>3.596723142996931E-4</v>
      </c>
      <c r="AB525" s="16">
        <f>AVERAGE(AA525:AA530)</f>
        <v>7.6137356892412057E-4</v>
      </c>
      <c r="AC525" s="16">
        <f>_xlfn.STDEV.S(AA525:AA530)</f>
        <v>1.1556471427280012E-3</v>
      </c>
    </row>
    <row r="526" spans="1:29" x14ac:dyDescent="0.2">
      <c r="A526" s="7" t="s">
        <v>4</v>
      </c>
      <c r="B526" s="7" t="s">
        <v>5</v>
      </c>
      <c r="C526" s="7" t="s">
        <v>7</v>
      </c>
      <c r="D526" s="7">
        <v>24</v>
      </c>
      <c r="E526" s="7">
        <v>44</v>
      </c>
      <c r="F526" s="7">
        <v>2</v>
      </c>
      <c r="G526" s="7" t="s">
        <v>15</v>
      </c>
      <c r="H526" s="7" t="s">
        <v>16</v>
      </c>
      <c r="I526" s="7">
        <v>496</v>
      </c>
      <c r="J526" s="7">
        <v>1.0563</v>
      </c>
      <c r="K526" s="7">
        <v>496</v>
      </c>
      <c r="L526" s="41">
        <v>1.4096</v>
      </c>
      <c r="M526" s="7">
        <f t="shared" si="88"/>
        <v>0.35329999999999995</v>
      </c>
      <c r="N526" s="17">
        <v>1.4</v>
      </c>
      <c r="O526" s="17"/>
      <c r="P526" s="47">
        <v>17.36</v>
      </c>
      <c r="Q526" s="54">
        <v>13.4</v>
      </c>
      <c r="S526" s="9">
        <v>41323</v>
      </c>
      <c r="T526" s="9">
        <v>41327</v>
      </c>
      <c r="U526" s="8">
        <v>4</v>
      </c>
      <c r="V526" s="8">
        <f t="shared" si="89"/>
        <v>1.4156191955785522</v>
      </c>
      <c r="W526" s="8">
        <f t="shared" si="90"/>
        <v>4.006847425922877</v>
      </c>
      <c r="X526" s="8"/>
      <c r="Y526" s="8"/>
      <c r="Z526" s="8"/>
      <c r="AA526" s="16">
        <f t="shared" si="92"/>
        <v>1.7538507510824115E-4</v>
      </c>
    </row>
    <row r="527" spans="1:29" x14ac:dyDescent="0.2">
      <c r="A527" s="7" t="s">
        <v>4</v>
      </c>
      <c r="B527" s="7" t="s">
        <v>5</v>
      </c>
      <c r="C527" s="7" t="s">
        <v>7</v>
      </c>
      <c r="D527" s="7">
        <v>24</v>
      </c>
      <c r="E527" s="7">
        <v>45</v>
      </c>
      <c r="F527" s="7">
        <v>3</v>
      </c>
      <c r="G527" s="7" t="s">
        <v>15</v>
      </c>
      <c r="H527" s="7" t="s">
        <v>16</v>
      </c>
      <c r="I527" s="7">
        <v>505</v>
      </c>
      <c r="J527" s="7">
        <v>1.0461</v>
      </c>
      <c r="K527" s="7">
        <v>505</v>
      </c>
      <c r="L527" s="41">
        <v>1.4149</v>
      </c>
      <c r="M527" s="7">
        <f t="shared" si="88"/>
        <v>0.36880000000000002</v>
      </c>
      <c r="N527" s="17">
        <v>25.9</v>
      </c>
      <c r="O527" s="17"/>
      <c r="P527" s="47">
        <v>15.8</v>
      </c>
      <c r="Q527" s="54">
        <v>12.7</v>
      </c>
      <c r="S527" s="9">
        <v>41323</v>
      </c>
      <c r="T527" s="9">
        <v>41327</v>
      </c>
      <c r="U527" s="8">
        <v>4</v>
      </c>
      <c r="V527" s="8">
        <f t="shared" si="89"/>
        <v>26.188955118203214</v>
      </c>
      <c r="W527" s="8">
        <f t="shared" si="90"/>
        <v>71.011266589488102</v>
      </c>
      <c r="X527" s="8"/>
      <c r="Y527" s="8"/>
      <c r="Z527" s="8"/>
      <c r="AA527" s="16">
        <f t="shared" si="92"/>
        <v>3.1082581891573187E-3</v>
      </c>
    </row>
    <row r="528" spans="1:29" x14ac:dyDescent="0.2">
      <c r="A528" s="7" t="s">
        <v>4</v>
      </c>
      <c r="B528" s="7" t="s">
        <v>5</v>
      </c>
      <c r="C528" s="7" t="s">
        <v>7</v>
      </c>
      <c r="D528" s="7">
        <v>24</v>
      </c>
      <c r="E528" s="7">
        <v>46</v>
      </c>
      <c r="F528" s="7">
        <v>4</v>
      </c>
      <c r="G528" s="7" t="s">
        <v>15</v>
      </c>
      <c r="H528" s="7" t="s">
        <v>16</v>
      </c>
      <c r="I528" s="7">
        <v>514</v>
      </c>
      <c r="J528" s="7">
        <v>1.0465</v>
      </c>
      <c r="K528" s="7">
        <v>514</v>
      </c>
      <c r="L528" s="41">
        <v>1.5613999999999999</v>
      </c>
      <c r="M528" s="7">
        <f t="shared" si="88"/>
        <v>0.51489999999999991</v>
      </c>
      <c r="N528" s="17">
        <v>1.5</v>
      </c>
      <c r="O528" s="17"/>
      <c r="P528" s="51">
        <v>28.02</v>
      </c>
      <c r="Q528" s="54">
        <v>15</v>
      </c>
      <c r="S528" s="9">
        <v>41323</v>
      </c>
      <c r="T528" s="9">
        <v>41327</v>
      </c>
      <c r="U528" s="8">
        <v>4</v>
      </c>
      <c r="V528" s="8">
        <f t="shared" si="89"/>
        <v>1.5167348524055917</v>
      </c>
      <c r="W528" s="8">
        <f t="shared" si="90"/>
        <v>2.9456881965538781</v>
      </c>
      <c r="X528" s="8"/>
      <c r="Y528" s="8"/>
      <c r="Z528" s="8"/>
      <c r="AA528" s="16">
        <f t="shared" si="92"/>
        <v>1.2893671524791551E-4</v>
      </c>
    </row>
    <row r="529" spans="1:27" x14ac:dyDescent="0.2">
      <c r="A529" s="7" t="s">
        <v>4</v>
      </c>
      <c r="B529" s="7" t="s">
        <v>5</v>
      </c>
      <c r="C529" s="7" t="s">
        <v>7</v>
      </c>
      <c r="D529" s="7">
        <v>24</v>
      </c>
      <c r="E529" s="7">
        <v>47</v>
      </c>
      <c r="F529" s="7">
        <v>5</v>
      </c>
      <c r="G529" s="7" t="s">
        <v>15</v>
      </c>
      <c r="H529" s="7" t="s">
        <v>16</v>
      </c>
      <c r="I529" s="7">
        <v>523</v>
      </c>
      <c r="J529" s="7">
        <v>1.0509999999999999</v>
      </c>
      <c r="K529" s="7">
        <v>523</v>
      </c>
      <c r="L529" s="41">
        <v>1.4836</v>
      </c>
      <c r="M529" s="7">
        <f t="shared" si="88"/>
        <v>0.4326000000000001</v>
      </c>
      <c r="N529" s="17">
        <v>4.0999999999999996</v>
      </c>
      <c r="O529" s="17"/>
      <c r="P529" s="47">
        <v>20.49</v>
      </c>
      <c r="Q529" s="54">
        <v>13.7</v>
      </c>
      <c r="S529" s="9">
        <v>41323</v>
      </c>
      <c r="T529" s="9">
        <v>41327</v>
      </c>
      <c r="U529" s="8">
        <v>4</v>
      </c>
      <c r="V529" s="8">
        <f t="shared" si="89"/>
        <v>4.1457419299086169</v>
      </c>
      <c r="W529" s="8">
        <f t="shared" si="90"/>
        <v>9.5833146784757659</v>
      </c>
      <c r="X529" s="8"/>
      <c r="Y529" s="8"/>
      <c r="Z529" s="8"/>
      <c r="AA529" s="16">
        <f t="shared" si="92"/>
        <v>4.194745110074309E-4</v>
      </c>
    </row>
    <row r="530" spans="1:27" x14ac:dyDescent="0.2">
      <c r="A530" s="7" t="s">
        <v>4</v>
      </c>
      <c r="B530" s="7" t="s">
        <v>5</v>
      </c>
      <c r="C530" s="7" t="s">
        <v>7</v>
      </c>
      <c r="D530" s="7">
        <v>24</v>
      </c>
      <c r="E530" s="7">
        <v>48</v>
      </c>
      <c r="F530" s="7">
        <v>6</v>
      </c>
      <c r="G530" s="7" t="s">
        <v>15</v>
      </c>
      <c r="H530" s="7" t="s">
        <v>16</v>
      </c>
      <c r="I530" s="7">
        <v>532</v>
      </c>
      <c r="J530" s="7">
        <v>1.0465</v>
      </c>
      <c r="K530" s="7">
        <v>532</v>
      </c>
      <c r="L530" s="41">
        <v>1.6225000000000001</v>
      </c>
      <c r="M530" s="7">
        <f t="shared" si="88"/>
        <v>0.57600000000000007</v>
      </c>
      <c r="N530" s="17">
        <v>4.9000000000000004</v>
      </c>
      <c r="O530" s="17"/>
      <c r="P530" s="47">
        <v>30.05</v>
      </c>
      <c r="Q530" s="54">
        <v>15.2</v>
      </c>
      <c r="S530" s="9">
        <v>41323</v>
      </c>
      <c r="T530" s="9">
        <v>41327</v>
      </c>
      <c r="U530" s="8">
        <v>4</v>
      </c>
      <c r="V530" s="8">
        <f t="shared" si="89"/>
        <v>4.9546671845249328</v>
      </c>
      <c r="W530" s="8">
        <f t="shared" si="90"/>
        <v>8.6018527509113412</v>
      </c>
      <c r="X530" s="8"/>
      <c r="Y530" s="8"/>
      <c r="Z530" s="8"/>
      <c r="AA530" s="16">
        <f t="shared" si="92"/>
        <v>3.7651460872412416E-4</v>
      </c>
    </row>
    <row r="531" spans="1:27" x14ac:dyDescent="0.2">
      <c r="A531" s="7" t="s">
        <v>4</v>
      </c>
      <c r="B531" s="7" t="s">
        <v>5</v>
      </c>
      <c r="C531" s="7" t="s">
        <v>9</v>
      </c>
      <c r="D531" s="7">
        <v>24</v>
      </c>
      <c r="E531" s="7">
        <v>49</v>
      </c>
      <c r="F531" s="7">
        <v>1</v>
      </c>
      <c r="G531" s="7" t="s">
        <v>23</v>
      </c>
      <c r="H531" s="7" t="s">
        <v>24</v>
      </c>
      <c r="I531" s="7">
        <v>599</v>
      </c>
      <c r="J531" s="7">
        <v>1.0501</v>
      </c>
      <c r="K531" s="7">
        <v>599</v>
      </c>
      <c r="L531" s="41">
        <v>1.0853999999999999</v>
      </c>
      <c r="M531" s="7">
        <f t="shared" si="88"/>
        <v>3.5299999999999887E-2</v>
      </c>
      <c r="N531" s="8">
        <v>0</v>
      </c>
      <c r="P531" s="7">
        <v>18.71</v>
      </c>
      <c r="Q531" s="52">
        <v>13.5</v>
      </c>
      <c r="S531" s="9">
        <v>41323</v>
      </c>
      <c r="T531" s="9">
        <v>41356</v>
      </c>
      <c r="U531" s="8">
        <v>33</v>
      </c>
      <c r="V531" s="8">
        <f t="shared" si="89"/>
        <v>0</v>
      </c>
      <c r="W531" s="8">
        <f t="shared" si="90"/>
        <v>0</v>
      </c>
      <c r="X531" s="8">
        <f>AVERAGE(W531:W536)</f>
        <v>1.2524021576423199</v>
      </c>
      <c r="Y531" s="8">
        <f>_xlfn.STDEV.S(W531:W536)</f>
        <v>2.8004563596556347</v>
      </c>
      <c r="Z531" s="8"/>
    </row>
    <row r="532" spans="1:27" x14ac:dyDescent="0.2">
      <c r="A532" s="7" t="s">
        <v>4</v>
      </c>
      <c r="B532" s="7" t="s">
        <v>5</v>
      </c>
      <c r="C532" s="7" t="s">
        <v>9</v>
      </c>
      <c r="D532" s="7">
        <v>24</v>
      </c>
      <c r="E532" s="7">
        <v>50</v>
      </c>
      <c r="F532" s="7">
        <v>2</v>
      </c>
      <c r="G532" s="7" t="s">
        <v>23</v>
      </c>
      <c r="H532" s="7" t="s">
        <v>24</v>
      </c>
      <c r="I532" s="7">
        <v>607</v>
      </c>
      <c r="J532" s="7">
        <v>1.0515000000000001</v>
      </c>
      <c r="K532" s="7">
        <v>607</v>
      </c>
      <c r="L532" s="41">
        <v>1.0846</v>
      </c>
      <c r="M532" s="7">
        <f t="shared" si="88"/>
        <v>3.3099999999999907E-2</v>
      </c>
      <c r="N532" s="8">
        <v>0</v>
      </c>
      <c r="P532" s="7">
        <v>14.26</v>
      </c>
      <c r="Q532" s="52">
        <v>12.5</v>
      </c>
      <c r="S532" s="9">
        <v>41323</v>
      </c>
      <c r="T532" s="9">
        <v>41356</v>
      </c>
      <c r="U532" s="8">
        <v>33</v>
      </c>
      <c r="V532" s="8">
        <f t="shared" si="89"/>
        <v>0</v>
      </c>
      <c r="W532" s="8">
        <f t="shared" si="90"/>
        <v>0</v>
      </c>
      <c r="X532" s="8"/>
      <c r="Y532" s="8"/>
      <c r="Z532" s="8"/>
    </row>
    <row r="533" spans="1:27" x14ac:dyDescent="0.2">
      <c r="A533" s="7" t="s">
        <v>4</v>
      </c>
      <c r="B533" s="7" t="s">
        <v>5</v>
      </c>
      <c r="C533" s="7" t="s">
        <v>9</v>
      </c>
      <c r="D533" s="7">
        <v>24</v>
      </c>
      <c r="E533" s="7">
        <v>51</v>
      </c>
      <c r="F533" s="7">
        <v>3</v>
      </c>
      <c r="G533" s="7" t="s">
        <v>23</v>
      </c>
      <c r="H533" s="7" t="s">
        <v>24</v>
      </c>
      <c r="I533" s="7">
        <v>617</v>
      </c>
      <c r="J533" s="7">
        <v>1.0505</v>
      </c>
      <c r="K533" s="7">
        <v>617</v>
      </c>
      <c r="L533" s="41">
        <v>1.0935999999999999</v>
      </c>
      <c r="M533" s="7">
        <f t="shared" si="88"/>
        <v>4.3099999999999916E-2</v>
      </c>
      <c r="N533" s="8">
        <v>0</v>
      </c>
      <c r="P533" s="7">
        <v>23.87</v>
      </c>
      <c r="Q533" s="52">
        <v>14.7</v>
      </c>
      <c r="S533" s="9">
        <v>41323</v>
      </c>
      <c r="T533" s="9">
        <v>41356</v>
      </c>
      <c r="U533" s="8">
        <v>33</v>
      </c>
      <c r="V533" s="8">
        <f t="shared" si="89"/>
        <v>0</v>
      </c>
      <c r="W533" s="8">
        <f t="shared" si="90"/>
        <v>0</v>
      </c>
      <c r="X533" s="8"/>
      <c r="Y533" s="8"/>
      <c r="Z533" s="8"/>
    </row>
    <row r="534" spans="1:27" x14ac:dyDescent="0.2">
      <c r="A534" s="7" t="s">
        <v>4</v>
      </c>
      <c r="B534" s="7" t="s">
        <v>5</v>
      </c>
      <c r="C534" s="7" t="s">
        <v>9</v>
      </c>
      <c r="D534" s="7">
        <v>24</v>
      </c>
      <c r="E534" s="7">
        <v>52</v>
      </c>
      <c r="F534" s="7">
        <v>4</v>
      </c>
      <c r="G534" s="7" t="s">
        <v>23</v>
      </c>
      <c r="H534" s="7" t="s">
        <v>24</v>
      </c>
      <c r="I534" s="7">
        <v>626</v>
      </c>
      <c r="J534" s="7">
        <v>1.0584</v>
      </c>
      <c r="K534" s="7">
        <v>626</v>
      </c>
      <c r="L534" s="41">
        <v>1.0941000000000001</v>
      </c>
      <c r="M534" s="7">
        <f t="shared" si="88"/>
        <v>3.5700000000000065E-2</v>
      </c>
      <c r="N534" s="8">
        <v>0</v>
      </c>
      <c r="P534" s="7">
        <v>19.91</v>
      </c>
      <c r="Q534" s="52">
        <v>13.5</v>
      </c>
      <c r="S534" s="9">
        <v>41323</v>
      </c>
      <c r="T534" s="9">
        <v>41356</v>
      </c>
      <c r="U534" s="8">
        <v>33</v>
      </c>
      <c r="V534" s="8">
        <f t="shared" si="89"/>
        <v>0</v>
      </c>
      <c r="W534" s="8">
        <f t="shared" si="90"/>
        <v>0</v>
      </c>
      <c r="X534" s="8"/>
      <c r="Y534" s="8"/>
      <c r="Z534" s="8"/>
    </row>
    <row r="535" spans="1:27" x14ac:dyDescent="0.2">
      <c r="A535" s="7" t="s">
        <v>4</v>
      </c>
      <c r="B535" s="7" t="s">
        <v>5</v>
      </c>
      <c r="C535" s="7" t="s">
        <v>9</v>
      </c>
      <c r="D535" s="7">
        <v>24</v>
      </c>
      <c r="E535" s="7">
        <v>53</v>
      </c>
      <c r="F535" s="7">
        <v>5</v>
      </c>
      <c r="G535" s="7" t="s">
        <v>23</v>
      </c>
      <c r="H535" s="7" t="s">
        <v>24</v>
      </c>
      <c r="I535" s="7">
        <v>635</v>
      </c>
      <c r="J535" s="7">
        <v>1.0484</v>
      </c>
      <c r="K535" s="7">
        <v>635</v>
      </c>
      <c r="L535" s="41">
        <v>1.0833999999999999</v>
      </c>
      <c r="M535" s="7">
        <f t="shared" si="88"/>
        <v>3.499999999999992E-2</v>
      </c>
      <c r="N535" s="8">
        <v>0.2</v>
      </c>
      <c r="P535" s="7">
        <v>15.59</v>
      </c>
      <c r="Q535" s="52">
        <v>12.7</v>
      </c>
      <c r="S535" s="9">
        <v>41323</v>
      </c>
      <c r="T535" s="9">
        <v>41356</v>
      </c>
      <c r="U535" s="8">
        <v>33</v>
      </c>
      <c r="V535" s="8">
        <f t="shared" si="89"/>
        <v>0.21917037758740548</v>
      </c>
      <c r="W535" s="8">
        <f t="shared" si="90"/>
        <v>6.2620107882115992</v>
      </c>
      <c r="X535" s="8"/>
      <c r="Y535" s="8"/>
      <c r="Z535" s="8"/>
    </row>
    <row r="536" spans="1:27" x14ac:dyDescent="0.2">
      <c r="A536" s="7" t="s">
        <v>4</v>
      </c>
      <c r="B536" s="7" t="s">
        <v>5</v>
      </c>
      <c r="C536" s="7" t="s">
        <v>9</v>
      </c>
      <c r="D536" s="7">
        <v>24</v>
      </c>
      <c r="E536" s="7">
        <v>54</v>
      </c>
      <c r="F536" s="7">
        <v>6</v>
      </c>
      <c r="G536" s="7" t="s">
        <v>23</v>
      </c>
      <c r="H536" s="7" t="s">
        <v>24</v>
      </c>
      <c r="I536" s="7">
        <v>644</v>
      </c>
      <c r="J536" s="7">
        <v>1.0503</v>
      </c>
      <c r="K536" s="7">
        <v>644</v>
      </c>
      <c r="P536" s="7" t="s">
        <v>43</v>
      </c>
      <c r="Q536" s="52" t="s">
        <v>43</v>
      </c>
      <c r="U536" s="8"/>
      <c r="V536" s="8"/>
      <c r="W536" s="8"/>
      <c r="X536" s="8"/>
      <c r="Y536" s="8"/>
      <c r="Z536" s="8"/>
    </row>
    <row r="537" spans="1:27" x14ac:dyDescent="0.2">
      <c r="A537" s="7" t="s">
        <v>4</v>
      </c>
      <c r="B537" s="7" t="s">
        <v>5</v>
      </c>
      <c r="C537" s="7" t="s">
        <v>8</v>
      </c>
      <c r="D537" s="7">
        <v>24</v>
      </c>
      <c r="E537" s="7">
        <v>55</v>
      </c>
      <c r="F537" s="7">
        <v>1</v>
      </c>
      <c r="G537" s="7" t="s">
        <v>23</v>
      </c>
      <c r="H537" s="7" t="s">
        <v>24</v>
      </c>
      <c r="I537" s="7">
        <v>545</v>
      </c>
      <c r="J537" s="7">
        <v>1.0456000000000001</v>
      </c>
      <c r="K537" s="7">
        <v>545</v>
      </c>
      <c r="L537" s="41">
        <v>1.0835999999999999</v>
      </c>
      <c r="M537" s="7">
        <f t="shared" ref="M537:M559" si="93">L537-J537</f>
        <v>3.7999999999999812E-2</v>
      </c>
      <c r="N537" s="8">
        <v>1.6</v>
      </c>
      <c r="P537" s="7">
        <v>24.65</v>
      </c>
      <c r="Q537" s="52">
        <v>14.5</v>
      </c>
      <c r="S537" s="9">
        <v>41323</v>
      </c>
      <c r="T537" s="9">
        <v>41356</v>
      </c>
      <c r="U537" s="8">
        <v>33</v>
      </c>
      <c r="V537" s="8">
        <f t="shared" ref="V537:V559" si="94">N537*EXP((LN(2)/$R$3)*U537)</f>
        <v>1.7533630206992439</v>
      </c>
      <c r="W537" s="8">
        <f t="shared" ref="W537:W559" si="95">V537/M537</f>
        <v>46.141132123664541</v>
      </c>
      <c r="X537" s="8">
        <f>AVERAGE(W537:W542)</f>
        <v>7.6901886872774234</v>
      </c>
      <c r="Y537" s="8">
        <f>_xlfn.STDEV.S(W537:W542)</f>
        <v>18.837038309553282</v>
      </c>
      <c r="Z537" s="8"/>
    </row>
    <row r="538" spans="1:27" x14ac:dyDescent="0.2">
      <c r="A538" s="7" t="s">
        <v>4</v>
      </c>
      <c r="B538" s="7" t="s">
        <v>5</v>
      </c>
      <c r="C538" s="7" t="s">
        <v>8</v>
      </c>
      <c r="D538" s="7">
        <v>24</v>
      </c>
      <c r="E538" s="7">
        <v>56</v>
      </c>
      <c r="F538" s="7">
        <v>2</v>
      </c>
      <c r="G538" s="7" t="s">
        <v>23</v>
      </c>
      <c r="H538" s="7" t="s">
        <v>24</v>
      </c>
      <c r="I538" s="7">
        <v>554</v>
      </c>
      <c r="J538" s="7">
        <v>1.0469999999999999</v>
      </c>
      <c r="K538" s="7">
        <v>554</v>
      </c>
      <c r="L538" s="41">
        <v>1.0829</v>
      </c>
      <c r="M538" s="7">
        <f t="shared" si="93"/>
        <v>3.5900000000000043E-2</v>
      </c>
      <c r="N538" s="8">
        <v>0</v>
      </c>
      <c r="P538" s="7">
        <v>21.36</v>
      </c>
      <c r="Q538" s="52">
        <v>13.7</v>
      </c>
      <c r="S538" s="9">
        <v>41323</v>
      </c>
      <c r="T538" s="9">
        <v>41356</v>
      </c>
      <c r="U538" s="8">
        <v>33</v>
      </c>
      <c r="V538" s="8">
        <f t="shared" si="94"/>
        <v>0</v>
      </c>
      <c r="W538" s="8">
        <f t="shared" si="95"/>
        <v>0</v>
      </c>
      <c r="X538" s="8"/>
      <c r="Y538" s="8"/>
      <c r="Z538" s="8"/>
    </row>
    <row r="539" spans="1:27" x14ac:dyDescent="0.2">
      <c r="A539" s="7" t="s">
        <v>4</v>
      </c>
      <c r="B539" s="7" t="s">
        <v>5</v>
      </c>
      <c r="C539" s="7" t="s">
        <v>8</v>
      </c>
      <c r="D539" s="7">
        <v>24</v>
      </c>
      <c r="E539" s="7">
        <v>57</v>
      </c>
      <c r="F539" s="7">
        <v>3</v>
      </c>
      <c r="G539" s="7" t="s">
        <v>23</v>
      </c>
      <c r="H539" s="7" t="s">
        <v>24</v>
      </c>
      <c r="I539" s="7">
        <v>563</v>
      </c>
      <c r="J539" s="7">
        <v>1.0565</v>
      </c>
      <c r="K539" s="7">
        <v>563</v>
      </c>
      <c r="L539" s="41">
        <v>1.0994999999999999</v>
      </c>
      <c r="M539" s="7">
        <f t="shared" si="93"/>
        <v>4.2999999999999927E-2</v>
      </c>
      <c r="N539" s="8">
        <v>0</v>
      </c>
      <c r="P539" s="7">
        <v>24.33</v>
      </c>
      <c r="Q539" s="52">
        <v>14.3</v>
      </c>
      <c r="S539" s="9">
        <v>41323</v>
      </c>
      <c r="T539" s="9">
        <v>41356</v>
      </c>
      <c r="U539" s="8">
        <v>33</v>
      </c>
      <c r="V539" s="8">
        <f t="shared" si="94"/>
        <v>0</v>
      </c>
      <c r="W539" s="8">
        <f t="shared" si="95"/>
        <v>0</v>
      </c>
      <c r="X539" s="8"/>
      <c r="Y539" s="8"/>
      <c r="Z539" s="8"/>
    </row>
    <row r="540" spans="1:27" x14ac:dyDescent="0.2">
      <c r="A540" s="7" t="s">
        <v>4</v>
      </c>
      <c r="B540" s="7" t="s">
        <v>5</v>
      </c>
      <c r="C540" s="7" t="s">
        <v>8</v>
      </c>
      <c r="D540" s="7">
        <v>24</v>
      </c>
      <c r="E540" s="7">
        <v>58</v>
      </c>
      <c r="F540" s="7">
        <v>4</v>
      </c>
      <c r="G540" s="7" t="s">
        <v>23</v>
      </c>
      <c r="H540" s="7" t="s">
        <v>24</v>
      </c>
      <c r="I540" s="7">
        <v>572</v>
      </c>
      <c r="J540" s="7">
        <v>1.0505</v>
      </c>
      <c r="K540" s="7">
        <v>572</v>
      </c>
      <c r="L540" s="41">
        <v>1.1052999999999999</v>
      </c>
      <c r="M540" s="7">
        <f t="shared" si="93"/>
        <v>5.479999999999996E-2</v>
      </c>
      <c r="N540" s="8">
        <v>0</v>
      </c>
      <c r="P540" s="7">
        <v>28.9</v>
      </c>
      <c r="Q540" s="52">
        <v>15.3</v>
      </c>
      <c r="S540" s="9">
        <v>41323</v>
      </c>
      <c r="T540" s="9">
        <v>41356</v>
      </c>
      <c r="U540" s="8">
        <v>33</v>
      </c>
      <c r="V540" s="8">
        <f t="shared" si="94"/>
        <v>0</v>
      </c>
      <c r="W540" s="8">
        <f t="shared" si="95"/>
        <v>0</v>
      </c>
      <c r="X540" s="8"/>
      <c r="Y540" s="8"/>
      <c r="Z540" s="8"/>
    </row>
    <row r="541" spans="1:27" x14ac:dyDescent="0.2">
      <c r="A541" s="7" t="s">
        <v>4</v>
      </c>
      <c r="B541" s="7" t="s">
        <v>5</v>
      </c>
      <c r="C541" s="7" t="s">
        <v>8</v>
      </c>
      <c r="D541" s="7">
        <v>24</v>
      </c>
      <c r="E541" s="7">
        <v>59</v>
      </c>
      <c r="F541" s="7">
        <v>5</v>
      </c>
      <c r="G541" s="7" t="s">
        <v>23</v>
      </c>
      <c r="H541" s="7" t="s">
        <v>24</v>
      </c>
      <c r="I541" s="7">
        <v>581</v>
      </c>
      <c r="J541" s="7">
        <v>1.0519000000000001</v>
      </c>
      <c r="K541" s="7">
        <v>581</v>
      </c>
      <c r="L541" s="41">
        <v>1.0882000000000001</v>
      </c>
      <c r="M541" s="7">
        <f t="shared" si="93"/>
        <v>3.6299999999999999E-2</v>
      </c>
      <c r="N541" s="8">
        <v>0</v>
      </c>
      <c r="P541" s="7">
        <v>23.31</v>
      </c>
      <c r="Q541" s="52">
        <v>14.2</v>
      </c>
      <c r="S541" s="9">
        <v>41323</v>
      </c>
      <c r="T541" s="9">
        <v>41356</v>
      </c>
      <c r="U541" s="8">
        <v>33</v>
      </c>
      <c r="V541" s="8">
        <f t="shared" si="94"/>
        <v>0</v>
      </c>
      <c r="W541" s="8">
        <f t="shared" si="95"/>
        <v>0</v>
      </c>
      <c r="X541" s="8"/>
      <c r="Y541" s="8"/>
      <c r="Z541" s="8"/>
    </row>
    <row r="542" spans="1:27" x14ac:dyDescent="0.2">
      <c r="A542" s="7" t="s">
        <v>4</v>
      </c>
      <c r="B542" s="7" t="s">
        <v>5</v>
      </c>
      <c r="C542" s="7" t="s">
        <v>8</v>
      </c>
      <c r="D542" s="7">
        <v>24</v>
      </c>
      <c r="E542" s="7">
        <v>60</v>
      </c>
      <c r="F542" s="7">
        <v>6</v>
      </c>
      <c r="G542" s="7" t="s">
        <v>23</v>
      </c>
      <c r="H542" s="7" t="s">
        <v>24</v>
      </c>
      <c r="I542" s="7">
        <v>590</v>
      </c>
      <c r="J542" s="7">
        <v>1.0450999999999999</v>
      </c>
      <c r="K542" s="7">
        <v>590</v>
      </c>
      <c r="L542" s="41">
        <v>1.079</v>
      </c>
      <c r="M542" s="7">
        <f t="shared" si="93"/>
        <v>3.3900000000000041E-2</v>
      </c>
      <c r="N542" s="8">
        <v>0</v>
      </c>
      <c r="P542" s="7">
        <v>17.7</v>
      </c>
      <c r="Q542" s="52">
        <v>13.1</v>
      </c>
      <c r="S542" s="9">
        <v>41323</v>
      </c>
      <c r="T542" s="9">
        <v>41356</v>
      </c>
      <c r="U542" s="8">
        <v>33</v>
      </c>
      <c r="V542" s="8">
        <f t="shared" si="94"/>
        <v>0</v>
      </c>
      <c r="W542" s="8">
        <f t="shared" si="95"/>
        <v>0</v>
      </c>
      <c r="X542" s="8"/>
      <c r="Y542" s="8"/>
      <c r="Z542" s="8"/>
    </row>
    <row r="543" spans="1:27" x14ac:dyDescent="0.2">
      <c r="A543" s="7" t="s">
        <v>4</v>
      </c>
      <c r="B543" s="7" t="s">
        <v>5</v>
      </c>
      <c r="C543" s="7" t="s">
        <v>6</v>
      </c>
      <c r="D543" s="7">
        <v>24</v>
      </c>
      <c r="E543" s="7">
        <v>61</v>
      </c>
      <c r="F543" s="7">
        <v>1</v>
      </c>
      <c r="G543" s="7" t="s">
        <v>23</v>
      </c>
      <c r="H543" s="7" t="s">
        <v>24</v>
      </c>
      <c r="I543" s="7">
        <v>437</v>
      </c>
      <c r="J543" s="7">
        <v>1.0444</v>
      </c>
      <c r="K543" s="7">
        <v>437</v>
      </c>
      <c r="L543" s="41">
        <v>1.1040000000000001</v>
      </c>
      <c r="M543" s="7">
        <f t="shared" si="93"/>
        <v>5.9600000000000097E-2</v>
      </c>
      <c r="N543" s="8">
        <v>0</v>
      </c>
      <c r="P543" s="7">
        <v>27.93</v>
      </c>
      <c r="Q543" s="52">
        <v>15.1</v>
      </c>
      <c r="S543" s="9">
        <v>41323</v>
      </c>
      <c r="T543" s="9">
        <v>41356</v>
      </c>
      <c r="U543" s="8">
        <v>33</v>
      </c>
      <c r="V543" s="8">
        <f t="shared" si="94"/>
        <v>0</v>
      </c>
      <c r="W543" s="8">
        <f t="shared" si="95"/>
        <v>0</v>
      </c>
      <c r="X543" s="8">
        <f>AVERAGE(W543:W548)</f>
        <v>0</v>
      </c>
      <c r="Y543" s="8">
        <f>_xlfn.STDEV.S(W543:W548)</f>
        <v>0</v>
      </c>
      <c r="Z543" s="8"/>
    </row>
    <row r="544" spans="1:27" x14ac:dyDescent="0.2">
      <c r="A544" s="7" t="s">
        <v>4</v>
      </c>
      <c r="B544" s="7" t="s">
        <v>5</v>
      </c>
      <c r="C544" s="7" t="s">
        <v>6</v>
      </c>
      <c r="D544" s="7">
        <v>24</v>
      </c>
      <c r="E544" s="7">
        <v>62</v>
      </c>
      <c r="F544" s="7">
        <v>2</v>
      </c>
      <c r="G544" s="7" t="s">
        <v>23</v>
      </c>
      <c r="H544" s="7" t="s">
        <v>24</v>
      </c>
      <c r="I544" s="7">
        <v>446</v>
      </c>
      <c r="J544" s="7">
        <v>1.0503</v>
      </c>
      <c r="K544" s="7">
        <v>446</v>
      </c>
      <c r="L544" s="41">
        <v>1.1127</v>
      </c>
      <c r="M544" s="7">
        <f t="shared" si="93"/>
        <v>6.2400000000000011E-2</v>
      </c>
      <c r="N544" s="8">
        <v>0</v>
      </c>
      <c r="P544" s="7">
        <v>26.26</v>
      </c>
      <c r="Q544" s="52">
        <v>14.7</v>
      </c>
      <c r="S544" s="9">
        <v>41323</v>
      </c>
      <c r="T544" s="9">
        <v>41356</v>
      </c>
      <c r="U544" s="8">
        <v>33</v>
      </c>
      <c r="V544" s="8">
        <f t="shared" si="94"/>
        <v>0</v>
      </c>
      <c r="W544" s="8">
        <f t="shared" si="95"/>
        <v>0</v>
      </c>
      <c r="X544" s="8"/>
      <c r="Y544" s="8"/>
      <c r="Z544" s="8"/>
    </row>
    <row r="545" spans="1:29" x14ac:dyDescent="0.2">
      <c r="A545" s="7" t="s">
        <v>4</v>
      </c>
      <c r="B545" s="7" t="s">
        <v>5</v>
      </c>
      <c r="C545" s="7" t="s">
        <v>6</v>
      </c>
      <c r="D545" s="7">
        <v>24</v>
      </c>
      <c r="E545" s="7">
        <v>63</v>
      </c>
      <c r="F545" s="7">
        <v>3</v>
      </c>
      <c r="G545" s="7" t="s">
        <v>23</v>
      </c>
      <c r="H545" s="7" t="s">
        <v>24</v>
      </c>
      <c r="I545" s="7">
        <v>455</v>
      </c>
      <c r="J545" s="7">
        <v>1.0528999999999999</v>
      </c>
      <c r="K545" s="7">
        <v>455</v>
      </c>
      <c r="L545" s="41">
        <v>1.0954999999999999</v>
      </c>
      <c r="M545" s="7">
        <f t="shared" si="93"/>
        <v>4.2599999999999971E-2</v>
      </c>
      <c r="N545" s="8">
        <v>0</v>
      </c>
      <c r="P545" s="7">
        <v>19.23</v>
      </c>
      <c r="Q545" s="52">
        <v>13.5</v>
      </c>
      <c r="S545" s="9">
        <v>41323</v>
      </c>
      <c r="T545" s="9">
        <v>41356</v>
      </c>
      <c r="U545" s="8">
        <v>33</v>
      </c>
      <c r="V545" s="8">
        <f t="shared" si="94"/>
        <v>0</v>
      </c>
      <c r="W545" s="8">
        <f t="shared" si="95"/>
        <v>0</v>
      </c>
      <c r="X545" s="8"/>
      <c r="Y545" s="8"/>
      <c r="Z545" s="8"/>
    </row>
    <row r="546" spans="1:29" x14ac:dyDescent="0.2">
      <c r="A546" s="7" t="s">
        <v>4</v>
      </c>
      <c r="B546" s="7" t="s">
        <v>5</v>
      </c>
      <c r="C546" s="7" t="s">
        <v>6</v>
      </c>
      <c r="D546" s="7">
        <v>24</v>
      </c>
      <c r="E546" s="7">
        <v>64</v>
      </c>
      <c r="F546" s="7">
        <v>4</v>
      </c>
      <c r="G546" s="7" t="s">
        <v>23</v>
      </c>
      <c r="H546" s="7" t="s">
        <v>24</v>
      </c>
      <c r="I546" s="7">
        <v>464</v>
      </c>
      <c r="J546" s="7">
        <v>1.0494000000000001</v>
      </c>
      <c r="K546" s="7">
        <v>464</v>
      </c>
      <c r="L546" s="41">
        <v>1.0855999999999999</v>
      </c>
      <c r="M546" s="7">
        <f t="shared" si="93"/>
        <v>3.6199999999999788E-2</v>
      </c>
      <c r="N546" s="8">
        <v>0</v>
      </c>
      <c r="P546" s="7">
        <v>24.07</v>
      </c>
      <c r="Q546" s="52">
        <v>14.1</v>
      </c>
      <c r="S546" s="9">
        <v>41323</v>
      </c>
      <c r="T546" s="9">
        <v>41356</v>
      </c>
      <c r="U546" s="8">
        <v>33</v>
      </c>
      <c r="V546" s="8">
        <f t="shared" si="94"/>
        <v>0</v>
      </c>
      <c r="W546" s="8">
        <f t="shared" si="95"/>
        <v>0</v>
      </c>
      <c r="X546" s="8"/>
      <c r="Y546" s="8"/>
      <c r="Z546" s="8"/>
    </row>
    <row r="547" spans="1:29" x14ac:dyDescent="0.2">
      <c r="A547" s="7" t="s">
        <v>4</v>
      </c>
      <c r="B547" s="7" t="s">
        <v>5</v>
      </c>
      <c r="C547" s="7" t="s">
        <v>6</v>
      </c>
      <c r="D547" s="7">
        <v>24</v>
      </c>
      <c r="E547" s="7">
        <v>65</v>
      </c>
      <c r="F547" s="7">
        <v>5</v>
      </c>
      <c r="G547" s="7" t="s">
        <v>23</v>
      </c>
      <c r="H547" s="7" t="s">
        <v>24</v>
      </c>
      <c r="I547" s="7">
        <v>473</v>
      </c>
      <c r="J547" s="7">
        <v>1.0523</v>
      </c>
      <c r="K547" s="7">
        <v>473</v>
      </c>
      <c r="L547" s="41">
        <v>1.109</v>
      </c>
      <c r="M547" s="7">
        <f t="shared" si="93"/>
        <v>5.6699999999999973E-2</v>
      </c>
      <c r="N547" s="8">
        <v>0</v>
      </c>
      <c r="P547" s="7">
        <v>31.7</v>
      </c>
      <c r="Q547" s="52">
        <v>15.8</v>
      </c>
      <c r="S547" s="9">
        <v>41323</v>
      </c>
      <c r="T547" s="9">
        <v>41356</v>
      </c>
      <c r="U547" s="8">
        <v>33</v>
      </c>
      <c r="V547" s="8">
        <f t="shared" si="94"/>
        <v>0</v>
      </c>
      <c r="W547" s="8">
        <f t="shared" si="95"/>
        <v>0</v>
      </c>
      <c r="X547" s="8"/>
      <c r="Y547" s="8"/>
      <c r="Z547" s="8"/>
    </row>
    <row r="548" spans="1:29" x14ac:dyDescent="0.2">
      <c r="A548" s="7" t="s">
        <v>4</v>
      </c>
      <c r="B548" s="7" t="s">
        <v>5</v>
      </c>
      <c r="C548" s="7" t="s">
        <v>6</v>
      </c>
      <c r="D548" s="7">
        <v>24</v>
      </c>
      <c r="E548" s="7">
        <v>66</v>
      </c>
      <c r="F548" s="7">
        <v>6</v>
      </c>
      <c r="G548" s="7" t="s">
        <v>23</v>
      </c>
      <c r="H548" s="7" t="s">
        <v>24</v>
      </c>
      <c r="I548" s="7">
        <v>482</v>
      </c>
      <c r="J548" s="7">
        <v>1.0528999999999999</v>
      </c>
      <c r="K548" s="7">
        <v>482</v>
      </c>
      <c r="L548" s="41">
        <v>1.0908</v>
      </c>
      <c r="M548" s="7">
        <f t="shared" si="93"/>
        <v>3.7900000000000045E-2</v>
      </c>
      <c r="N548" s="8">
        <v>0</v>
      </c>
      <c r="P548" s="7">
        <v>20.11</v>
      </c>
      <c r="Q548" s="52">
        <v>13.7</v>
      </c>
      <c r="S548" s="9">
        <v>41323</v>
      </c>
      <c r="T548" s="9">
        <v>41356</v>
      </c>
      <c r="U548" s="8">
        <v>33</v>
      </c>
      <c r="V548" s="8">
        <f t="shared" si="94"/>
        <v>0</v>
      </c>
      <c r="W548" s="8">
        <f t="shared" si="95"/>
        <v>0</v>
      </c>
      <c r="X548" s="8"/>
      <c r="Y548" s="8"/>
      <c r="Z548" s="8"/>
    </row>
    <row r="549" spans="1:29" x14ac:dyDescent="0.2">
      <c r="A549" s="7" t="s">
        <v>4</v>
      </c>
      <c r="B549" s="7" t="s">
        <v>5</v>
      </c>
      <c r="C549" s="7" t="s">
        <v>7</v>
      </c>
      <c r="D549" s="7">
        <v>24</v>
      </c>
      <c r="E549" s="7">
        <v>67</v>
      </c>
      <c r="F549" s="7">
        <v>1</v>
      </c>
      <c r="G549" s="7" t="s">
        <v>23</v>
      </c>
      <c r="H549" s="7" t="s">
        <v>24</v>
      </c>
      <c r="I549" s="7">
        <v>491</v>
      </c>
      <c r="J549" s="7">
        <v>1.0522</v>
      </c>
      <c r="K549" s="7">
        <v>491</v>
      </c>
      <c r="L549" s="41">
        <v>1.0818000000000001</v>
      </c>
      <c r="M549" s="7">
        <f t="shared" si="93"/>
        <v>2.9600000000000071E-2</v>
      </c>
      <c r="N549" s="8">
        <v>0</v>
      </c>
      <c r="P549" s="7">
        <v>18.420000000000002</v>
      </c>
      <c r="Q549" s="52">
        <v>13.8</v>
      </c>
      <c r="S549" s="9">
        <v>41323</v>
      </c>
      <c r="T549" s="9">
        <v>41356</v>
      </c>
      <c r="U549" s="8">
        <v>33</v>
      </c>
      <c r="V549" s="8">
        <f t="shared" si="94"/>
        <v>0</v>
      </c>
      <c r="W549" s="8">
        <f t="shared" si="95"/>
        <v>0</v>
      </c>
      <c r="X549" s="8">
        <f>AVERAGE(W549:W554)</f>
        <v>7.5187093511974403</v>
      </c>
      <c r="Y549" s="8">
        <f>_xlfn.STDEV.S(W549:W554)</f>
        <v>18.417001434726096</v>
      </c>
      <c r="Z549" s="8"/>
    </row>
    <row r="550" spans="1:29" x14ac:dyDescent="0.2">
      <c r="A550" s="7" t="s">
        <v>4</v>
      </c>
      <c r="B550" s="7" t="s">
        <v>5</v>
      </c>
      <c r="C550" s="7" t="s">
        <v>7</v>
      </c>
      <c r="D550" s="7">
        <v>24</v>
      </c>
      <c r="E550" s="7">
        <v>68</v>
      </c>
      <c r="F550" s="7">
        <v>2</v>
      </c>
      <c r="G550" s="7" t="s">
        <v>23</v>
      </c>
      <c r="H550" s="7" t="s">
        <v>24</v>
      </c>
      <c r="I550" s="7">
        <v>500</v>
      </c>
      <c r="J550" s="7">
        <v>1.0508999999999999</v>
      </c>
      <c r="K550" s="7">
        <v>500</v>
      </c>
      <c r="L550" s="41">
        <v>1.1092</v>
      </c>
      <c r="M550" s="7">
        <f t="shared" si="93"/>
        <v>5.8300000000000018E-2</v>
      </c>
      <c r="N550" s="8">
        <v>2.4</v>
      </c>
      <c r="P550" s="7">
        <v>17.36</v>
      </c>
      <c r="Q550" s="52">
        <v>13.4</v>
      </c>
      <c r="S550" s="9">
        <v>41323</v>
      </c>
      <c r="T550" s="9">
        <v>41356</v>
      </c>
      <c r="U550" s="8">
        <v>33</v>
      </c>
      <c r="V550" s="8">
        <f t="shared" si="94"/>
        <v>2.6300445310488656</v>
      </c>
      <c r="W550" s="8">
        <f t="shared" si="95"/>
        <v>45.112256107184642</v>
      </c>
      <c r="X550" s="8"/>
      <c r="Y550" s="8"/>
      <c r="Z550" s="8"/>
    </row>
    <row r="551" spans="1:29" x14ac:dyDescent="0.2">
      <c r="A551" s="7" t="s">
        <v>4</v>
      </c>
      <c r="B551" s="7" t="s">
        <v>5</v>
      </c>
      <c r="C551" s="7" t="s">
        <v>7</v>
      </c>
      <c r="D551" s="7">
        <v>24</v>
      </c>
      <c r="E551" s="7">
        <v>69</v>
      </c>
      <c r="F551" s="7">
        <v>3</v>
      </c>
      <c r="G551" s="7" t="s">
        <v>23</v>
      </c>
      <c r="H551" s="7" t="s">
        <v>24</v>
      </c>
      <c r="I551" s="7">
        <v>509</v>
      </c>
      <c r="J551" s="7">
        <v>1.0518000000000001</v>
      </c>
      <c r="K551" s="7">
        <v>509</v>
      </c>
      <c r="L551" s="41">
        <v>1.0804</v>
      </c>
      <c r="M551" s="7">
        <f t="shared" si="93"/>
        <v>2.8599999999999959E-2</v>
      </c>
      <c r="N551" s="8">
        <v>0</v>
      </c>
      <c r="P551" s="7">
        <v>15.8</v>
      </c>
      <c r="Q551" s="52">
        <v>12.7</v>
      </c>
      <c r="S551" s="9">
        <v>41323</v>
      </c>
      <c r="T551" s="9">
        <v>41356</v>
      </c>
      <c r="U551" s="8">
        <v>33</v>
      </c>
      <c r="V551" s="8">
        <f t="shared" si="94"/>
        <v>0</v>
      </c>
      <c r="W551" s="8">
        <f t="shared" si="95"/>
        <v>0</v>
      </c>
      <c r="X551" s="8"/>
      <c r="Y551" s="8"/>
      <c r="Z551" s="8"/>
    </row>
    <row r="552" spans="1:29" x14ac:dyDescent="0.2">
      <c r="A552" s="7" t="s">
        <v>4</v>
      </c>
      <c r="B552" s="7" t="s">
        <v>5</v>
      </c>
      <c r="C552" s="7" t="s">
        <v>7</v>
      </c>
      <c r="D552" s="7">
        <v>24</v>
      </c>
      <c r="E552" s="7">
        <v>70</v>
      </c>
      <c r="F552" s="7">
        <v>4</v>
      </c>
      <c r="G552" s="7" t="s">
        <v>23</v>
      </c>
      <c r="H552" s="7" t="s">
        <v>24</v>
      </c>
      <c r="I552" s="7">
        <v>518</v>
      </c>
      <c r="J552" s="7">
        <v>1.0583</v>
      </c>
      <c r="K552" s="7">
        <v>518</v>
      </c>
      <c r="L552" s="41">
        <v>1.1035999999999999</v>
      </c>
      <c r="M552" s="7">
        <f t="shared" si="93"/>
        <v>4.5299999999999896E-2</v>
      </c>
      <c r="N552" s="8">
        <v>0</v>
      </c>
      <c r="P552" s="7">
        <v>28.02</v>
      </c>
      <c r="Q552" s="52">
        <v>15</v>
      </c>
      <c r="S552" s="9">
        <v>41323</v>
      </c>
      <c r="T552" s="9">
        <v>41356</v>
      </c>
      <c r="U552" s="8">
        <v>33</v>
      </c>
      <c r="V552" s="8">
        <f t="shared" si="94"/>
        <v>0</v>
      </c>
      <c r="W552" s="8">
        <f t="shared" si="95"/>
        <v>0</v>
      </c>
      <c r="X552" s="8"/>
      <c r="Y552" s="8"/>
      <c r="Z552" s="8"/>
    </row>
    <row r="553" spans="1:29" x14ac:dyDescent="0.2">
      <c r="A553" s="7" t="s">
        <v>4</v>
      </c>
      <c r="B553" s="7" t="s">
        <v>5</v>
      </c>
      <c r="C553" s="7" t="s">
        <v>7</v>
      </c>
      <c r="D553" s="7">
        <v>24</v>
      </c>
      <c r="E553" s="7">
        <v>71</v>
      </c>
      <c r="F553" s="7">
        <v>5</v>
      </c>
      <c r="G553" s="7" t="s">
        <v>23</v>
      </c>
      <c r="H553" s="7" t="s">
        <v>24</v>
      </c>
      <c r="I553" s="7">
        <v>527</v>
      </c>
      <c r="J553" s="7">
        <v>1.0494000000000001</v>
      </c>
      <c r="K553" s="7">
        <v>527</v>
      </c>
      <c r="L553" s="41">
        <v>1.0903</v>
      </c>
      <c r="M553" s="7">
        <f t="shared" si="93"/>
        <v>4.0899999999999936E-2</v>
      </c>
      <c r="N553" s="8">
        <v>0</v>
      </c>
      <c r="P553" s="7">
        <v>20.49</v>
      </c>
      <c r="Q553" s="52">
        <v>13.7</v>
      </c>
      <c r="S553" s="9">
        <v>41323</v>
      </c>
      <c r="T553" s="9">
        <v>41356</v>
      </c>
      <c r="U553" s="8">
        <v>33</v>
      </c>
      <c r="V553" s="8">
        <f t="shared" si="94"/>
        <v>0</v>
      </c>
      <c r="W553" s="8">
        <f t="shared" si="95"/>
        <v>0</v>
      </c>
      <c r="X553" s="8"/>
      <c r="Y553" s="8"/>
      <c r="Z553" s="8"/>
    </row>
    <row r="554" spans="1:29" x14ac:dyDescent="0.2">
      <c r="A554" s="7" t="s">
        <v>4</v>
      </c>
      <c r="B554" s="7" t="s">
        <v>5</v>
      </c>
      <c r="C554" s="7" t="s">
        <v>7</v>
      </c>
      <c r="D554" s="7">
        <v>24</v>
      </c>
      <c r="E554" s="7">
        <v>72</v>
      </c>
      <c r="F554" s="7">
        <v>6</v>
      </c>
      <c r="G554" s="7" t="s">
        <v>23</v>
      </c>
      <c r="H554" s="7" t="s">
        <v>24</v>
      </c>
      <c r="I554" s="7">
        <v>536</v>
      </c>
      <c r="J554" s="7">
        <v>1.0528999999999999</v>
      </c>
      <c r="K554" s="7">
        <v>536</v>
      </c>
      <c r="L554" s="41">
        <v>1.1045</v>
      </c>
      <c r="M554" s="7">
        <f t="shared" si="93"/>
        <v>5.160000000000009E-2</v>
      </c>
      <c r="N554" s="8">
        <v>0</v>
      </c>
      <c r="P554" s="7">
        <v>30.05</v>
      </c>
      <c r="Q554" s="52">
        <v>15.2</v>
      </c>
      <c r="S554" s="9">
        <v>41323</v>
      </c>
      <c r="T554" s="9">
        <v>41356</v>
      </c>
      <c r="U554" s="8">
        <v>33</v>
      </c>
      <c r="V554" s="8">
        <f t="shared" si="94"/>
        <v>0</v>
      </c>
      <c r="W554" s="8">
        <f t="shared" si="95"/>
        <v>0</v>
      </c>
      <c r="X554" s="8"/>
      <c r="Y554" s="8"/>
      <c r="Z554" s="8"/>
    </row>
    <row r="555" spans="1:29" x14ac:dyDescent="0.2">
      <c r="A555" s="7" t="s">
        <v>4</v>
      </c>
      <c r="B555" s="7" t="s">
        <v>5</v>
      </c>
      <c r="C555" s="7" t="s">
        <v>9</v>
      </c>
      <c r="D555" s="7">
        <v>24</v>
      </c>
      <c r="E555" s="7">
        <v>73</v>
      </c>
      <c r="F555" s="7">
        <v>1</v>
      </c>
      <c r="G555" s="7" t="s">
        <v>25</v>
      </c>
      <c r="H555" s="7" t="s">
        <v>26</v>
      </c>
      <c r="I555" s="7">
        <v>600</v>
      </c>
      <c r="J555" s="7">
        <v>1.0526</v>
      </c>
      <c r="K555" s="7">
        <v>600</v>
      </c>
      <c r="L555" s="41">
        <v>1.7805</v>
      </c>
      <c r="M555" s="7">
        <f t="shared" si="93"/>
        <v>0.72789999999999999</v>
      </c>
      <c r="N555" s="8">
        <v>403.7</v>
      </c>
      <c r="P555" s="7">
        <v>18.71</v>
      </c>
      <c r="Q555" s="52">
        <v>13.5</v>
      </c>
      <c r="S555" s="9">
        <v>41323</v>
      </c>
      <c r="T555" s="9">
        <v>41341</v>
      </c>
      <c r="U555" s="7">
        <v>18</v>
      </c>
      <c r="V555" s="8">
        <f t="shared" si="94"/>
        <v>424.36697818873756</v>
      </c>
      <c r="W555" s="8">
        <f t="shared" si="95"/>
        <v>583.00175599496845</v>
      </c>
      <c r="X555" s="8">
        <f>AVERAGE(W555:W560)</f>
        <v>840.6799088232558</v>
      </c>
      <c r="Y555" s="8">
        <f>_xlfn.STDEV.S(W555:W560)</f>
        <v>203.70073571599957</v>
      </c>
      <c r="Z555" s="8"/>
      <c r="AA555" s="16">
        <f t="shared" ref="AA555:AA560" si="96">W555/25727</f>
        <v>2.2661085862905446E-2</v>
      </c>
      <c r="AB555" s="16">
        <f>AVERAGE(AA555:AA560)</f>
        <v>2.723079219054093E-2</v>
      </c>
      <c r="AC555" s="16">
        <f>_xlfn.STDEV.S(AA555:AA560)</f>
        <v>1.5103537574203395E-2</v>
      </c>
    </row>
    <row r="556" spans="1:29" x14ac:dyDescent="0.2">
      <c r="A556" s="7" t="s">
        <v>4</v>
      </c>
      <c r="B556" s="7" t="s">
        <v>5</v>
      </c>
      <c r="C556" s="7" t="s">
        <v>9</v>
      </c>
      <c r="D556" s="7">
        <v>24</v>
      </c>
      <c r="E556" s="7">
        <v>74</v>
      </c>
      <c r="F556" s="7">
        <v>2</v>
      </c>
      <c r="G556" s="7" t="s">
        <v>25</v>
      </c>
      <c r="H556" s="7" t="s">
        <v>26</v>
      </c>
      <c r="I556" s="7">
        <v>608</v>
      </c>
      <c r="J556" s="7">
        <v>1.0510999999999999</v>
      </c>
      <c r="K556" s="7">
        <v>608</v>
      </c>
      <c r="L556" s="41">
        <v>1.6967000000000001</v>
      </c>
      <c r="M556" s="7">
        <f t="shared" si="93"/>
        <v>0.64560000000000017</v>
      </c>
      <c r="N556" s="8">
        <v>587.5</v>
      </c>
      <c r="P556" s="7">
        <v>14.26</v>
      </c>
      <c r="Q556" s="52">
        <v>12.5</v>
      </c>
      <c r="S556" s="9">
        <v>41323</v>
      </c>
      <c r="T556" s="9">
        <v>41341</v>
      </c>
      <c r="U556" s="7">
        <v>18</v>
      </c>
      <c r="V556" s="8">
        <f t="shared" si="94"/>
        <v>617.57641735418213</v>
      </c>
      <c r="W556" s="8">
        <f t="shared" si="95"/>
        <v>956.59296368367711</v>
      </c>
      <c r="X556" s="8"/>
      <c r="Y556" s="8"/>
      <c r="Z556" s="8"/>
      <c r="AA556" s="16">
        <f t="shared" si="96"/>
        <v>3.7182452819360091E-2</v>
      </c>
    </row>
    <row r="557" spans="1:29" x14ac:dyDescent="0.2">
      <c r="A557" s="7" t="s">
        <v>4</v>
      </c>
      <c r="B557" s="7" t="s">
        <v>5</v>
      </c>
      <c r="C557" s="7" t="s">
        <v>9</v>
      </c>
      <c r="D557" s="7">
        <v>24</v>
      </c>
      <c r="E557" s="7">
        <v>75</v>
      </c>
      <c r="F557" s="7">
        <v>3</v>
      </c>
      <c r="G557" s="7" t="s">
        <v>25</v>
      </c>
      <c r="H557" s="7" t="s">
        <v>26</v>
      </c>
      <c r="I557" s="7">
        <v>618</v>
      </c>
      <c r="J557" s="7">
        <v>1.0497000000000001</v>
      </c>
      <c r="K557" s="7">
        <v>618</v>
      </c>
      <c r="L557" s="41">
        <v>2.1364000000000001</v>
      </c>
      <c r="M557" s="7">
        <f t="shared" si="93"/>
        <v>1.0867</v>
      </c>
      <c r="N557" s="8">
        <v>733.5</v>
      </c>
      <c r="P557" s="7">
        <v>23.87</v>
      </c>
      <c r="Q557" s="52">
        <v>14.7</v>
      </c>
      <c r="S557" s="9">
        <v>41323</v>
      </c>
      <c r="T557" s="9">
        <v>41341</v>
      </c>
      <c r="U557" s="7">
        <v>18</v>
      </c>
      <c r="V557" s="8">
        <f t="shared" si="94"/>
        <v>771.05072702858308</v>
      </c>
      <c r="W557" s="8">
        <f t="shared" si="95"/>
        <v>709.53411891836117</v>
      </c>
      <c r="X557" s="8"/>
      <c r="Y557" s="8"/>
      <c r="Z557" s="8"/>
      <c r="AA557" s="16">
        <f t="shared" si="96"/>
        <v>2.7579357053615312E-2</v>
      </c>
    </row>
    <row r="558" spans="1:29" x14ac:dyDescent="0.2">
      <c r="A558" s="7" t="s">
        <v>4</v>
      </c>
      <c r="B558" s="7" t="s">
        <v>5</v>
      </c>
      <c r="C558" s="7" t="s">
        <v>9</v>
      </c>
      <c r="D558" s="7">
        <v>24</v>
      </c>
      <c r="E558" s="7">
        <v>76</v>
      </c>
      <c r="F558" s="7">
        <v>4</v>
      </c>
      <c r="G558" s="7" t="s">
        <v>25</v>
      </c>
      <c r="H558" s="7" t="s">
        <v>26</v>
      </c>
      <c r="I558" s="7">
        <v>627</v>
      </c>
      <c r="J558" s="7">
        <v>1.0510999999999999</v>
      </c>
      <c r="K558" s="7">
        <v>627</v>
      </c>
      <c r="L558" s="41">
        <v>1.9392</v>
      </c>
      <c r="M558" s="7">
        <f t="shared" si="93"/>
        <v>0.88810000000000011</v>
      </c>
      <c r="N558" s="8">
        <v>931.9</v>
      </c>
      <c r="P558" s="7">
        <v>19.91</v>
      </c>
      <c r="Q558" s="52">
        <v>13.5</v>
      </c>
      <c r="S558" s="9">
        <v>41323</v>
      </c>
      <c r="T558" s="9">
        <v>41341</v>
      </c>
      <c r="U558" s="7">
        <v>18</v>
      </c>
      <c r="V558" s="8">
        <f t="shared" si="94"/>
        <v>979.60759716146777</v>
      </c>
      <c r="W558" s="8">
        <f t="shared" si="95"/>
        <v>1103.0374925813171</v>
      </c>
      <c r="X558" s="8"/>
      <c r="Y558" s="8"/>
      <c r="Z558" s="8"/>
      <c r="AA558" s="16">
        <f t="shared" si="96"/>
        <v>4.2874703330404523E-2</v>
      </c>
    </row>
    <row r="559" spans="1:29" x14ac:dyDescent="0.2">
      <c r="A559" s="7" t="s">
        <v>4</v>
      </c>
      <c r="B559" s="7" t="s">
        <v>5</v>
      </c>
      <c r="C559" s="7" t="s">
        <v>9</v>
      </c>
      <c r="D559" s="7">
        <v>24</v>
      </c>
      <c r="E559" s="7">
        <v>77</v>
      </c>
      <c r="F559" s="7">
        <v>5</v>
      </c>
      <c r="G559" s="7" t="s">
        <v>25</v>
      </c>
      <c r="H559" s="7" t="s">
        <v>26</v>
      </c>
      <c r="I559" s="7">
        <v>636</v>
      </c>
      <c r="J559" s="7">
        <v>1.0549999999999999</v>
      </c>
      <c r="K559" s="7">
        <v>636</v>
      </c>
      <c r="L559" s="41">
        <v>1.8057000000000001</v>
      </c>
      <c r="M559" s="7">
        <f t="shared" si="93"/>
        <v>0.75070000000000014</v>
      </c>
      <c r="N559" s="8">
        <v>607.9</v>
      </c>
      <c r="P559" s="7">
        <v>15.59</v>
      </c>
      <c r="Q559" s="52">
        <v>12.7</v>
      </c>
      <c r="S559" s="9">
        <v>41323</v>
      </c>
      <c r="T559" s="9">
        <v>41341</v>
      </c>
      <c r="U559" s="7">
        <v>18</v>
      </c>
      <c r="V559" s="8">
        <f t="shared" si="94"/>
        <v>639.02077295252309</v>
      </c>
      <c r="W559" s="8">
        <f t="shared" si="95"/>
        <v>851.23321293795516</v>
      </c>
      <c r="X559" s="8"/>
      <c r="Y559" s="8"/>
      <c r="Z559" s="8"/>
      <c r="AA559" s="16">
        <f t="shared" si="96"/>
        <v>3.3087154076960203E-2</v>
      </c>
    </row>
    <row r="560" spans="1:29" x14ac:dyDescent="0.2">
      <c r="A560" s="7" t="s">
        <v>4</v>
      </c>
      <c r="B560" s="7" t="s">
        <v>5</v>
      </c>
      <c r="C560" s="7" t="s">
        <v>9</v>
      </c>
      <c r="D560" s="7">
        <v>24</v>
      </c>
      <c r="E560" s="7">
        <v>78</v>
      </c>
      <c r="F560" s="7">
        <v>6</v>
      </c>
      <c r="G560" s="7" t="s">
        <v>25</v>
      </c>
      <c r="H560" s="7" t="s">
        <v>26</v>
      </c>
      <c r="I560" s="7">
        <v>645</v>
      </c>
      <c r="J560" s="7">
        <v>1.0521</v>
      </c>
      <c r="K560" s="7">
        <v>645</v>
      </c>
      <c r="P560" s="7" t="s">
        <v>43</v>
      </c>
      <c r="Q560" s="52" t="s">
        <v>43</v>
      </c>
      <c r="V560" s="8"/>
      <c r="W560" s="8"/>
      <c r="X560" s="8"/>
      <c r="Y560" s="8"/>
      <c r="Z560" s="8"/>
      <c r="AA560" s="16">
        <f t="shared" si="96"/>
        <v>0</v>
      </c>
    </row>
    <row r="561" spans="1:29" x14ac:dyDescent="0.2">
      <c r="A561" s="7" t="s">
        <v>4</v>
      </c>
      <c r="B561" s="7" t="s">
        <v>5</v>
      </c>
      <c r="C561" s="7" t="s">
        <v>8</v>
      </c>
      <c r="D561" s="7">
        <v>24</v>
      </c>
      <c r="E561" s="7">
        <v>79</v>
      </c>
      <c r="F561" s="7">
        <v>1</v>
      </c>
      <c r="G561" s="7" t="s">
        <v>25</v>
      </c>
      <c r="H561" s="7" t="s">
        <v>26</v>
      </c>
      <c r="I561" s="7">
        <v>546</v>
      </c>
      <c r="J561" s="7">
        <v>1.0470999999999999</v>
      </c>
      <c r="K561" s="7">
        <v>546</v>
      </c>
      <c r="L561" s="41">
        <v>1.9642999999999999</v>
      </c>
      <c r="M561" s="7">
        <f t="shared" ref="M561:M583" si="97">L561-J561</f>
        <v>0.91720000000000002</v>
      </c>
      <c r="N561" s="8">
        <v>776.1</v>
      </c>
      <c r="P561" s="7">
        <v>24.65</v>
      </c>
      <c r="Q561" s="52">
        <v>14.5</v>
      </c>
      <c r="S561" s="9">
        <v>41323</v>
      </c>
      <c r="T561" s="9">
        <v>41341</v>
      </c>
      <c r="U561" s="7">
        <v>18</v>
      </c>
      <c r="V561" s="8">
        <f t="shared" ref="V561:V583" si="98">N561*EXP((LN(2)/$R$3)*U561)</f>
        <v>815.83158724864813</v>
      </c>
      <c r="W561" s="8">
        <f t="shared" ref="W561:W583" si="99">V561/M561</f>
        <v>889.48057920698659</v>
      </c>
      <c r="X561" s="8">
        <f>AVERAGE(W561:W566)</f>
        <v>390.1784235116229</v>
      </c>
      <c r="Y561" s="8">
        <f>_xlfn.STDEV.S(W561:W566)</f>
        <v>338.95936277121268</v>
      </c>
      <c r="Z561" s="8"/>
      <c r="AA561" s="16">
        <f t="shared" ref="AA561:AA566" si="100">W561/41719</f>
        <v>2.1320755032646674E-2</v>
      </c>
      <c r="AB561" s="16">
        <f>AVERAGE(AA561:AA566)</f>
        <v>9.3525353798418667E-3</v>
      </c>
      <c r="AC561" s="16">
        <f>_xlfn.STDEV.S(AA561:AA566)</f>
        <v>8.1248199326736659E-3</v>
      </c>
    </row>
    <row r="562" spans="1:29" x14ac:dyDescent="0.2">
      <c r="A562" s="7" t="s">
        <v>4</v>
      </c>
      <c r="B562" s="7" t="s">
        <v>5</v>
      </c>
      <c r="C562" s="7" t="s">
        <v>8</v>
      </c>
      <c r="D562" s="7">
        <v>24</v>
      </c>
      <c r="E562" s="7">
        <v>80</v>
      </c>
      <c r="F562" s="7">
        <v>2</v>
      </c>
      <c r="G562" s="7" t="s">
        <v>25</v>
      </c>
      <c r="H562" s="7" t="s">
        <v>26</v>
      </c>
      <c r="I562" s="7">
        <v>555</v>
      </c>
      <c r="J562" s="7">
        <v>1.052</v>
      </c>
      <c r="K562" s="7">
        <v>555</v>
      </c>
      <c r="L562" s="41">
        <v>1.8061</v>
      </c>
      <c r="M562" s="7">
        <f t="shared" si="97"/>
        <v>0.75409999999999999</v>
      </c>
      <c r="N562" s="8">
        <v>445.2</v>
      </c>
      <c r="P562" s="7">
        <v>21.36</v>
      </c>
      <c r="Q562" s="52">
        <v>13.7</v>
      </c>
      <c r="S562" s="9">
        <v>41323</v>
      </c>
      <c r="T562" s="9">
        <v>41341</v>
      </c>
      <c r="U562" s="7">
        <v>18</v>
      </c>
      <c r="V562" s="8">
        <f t="shared" si="98"/>
        <v>467.99152511673509</v>
      </c>
      <c r="W562" s="8">
        <f t="shared" si="99"/>
        <v>620.59610809804417</v>
      </c>
      <c r="X562" s="8"/>
      <c r="Y562" s="8"/>
      <c r="Z562" s="8"/>
      <c r="AA562" s="16">
        <f t="shared" si="100"/>
        <v>1.4875622812101062E-2</v>
      </c>
    </row>
    <row r="563" spans="1:29" x14ac:dyDescent="0.2">
      <c r="A563" s="7" t="s">
        <v>4</v>
      </c>
      <c r="B563" s="7" t="s">
        <v>5</v>
      </c>
      <c r="C563" s="7" t="s">
        <v>8</v>
      </c>
      <c r="D563" s="7">
        <v>24</v>
      </c>
      <c r="E563" s="7">
        <v>81</v>
      </c>
      <c r="F563" s="7">
        <v>3</v>
      </c>
      <c r="G563" s="7" t="s">
        <v>25</v>
      </c>
      <c r="H563" s="7" t="s">
        <v>26</v>
      </c>
      <c r="I563" s="7">
        <v>564</v>
      </c>
      <c r="J563" s="7">
        <v>1.0509999999999999</v>
      </c>
      <c r="K563" s="7">
        <v>564</v>
      </c>
      <c r="L563" s="41">
        <v>2.0956000000000001</v>
      </c>
      <c r="M563" s="7">
        <f t="shared" si="97"/>
        <v>1.0446000000000002</v>
      </c>
      <c r="N563" s="8">
        <v>387</v>
      </c>
      <c r="P563" s="7">
        <v>24.33</v>
      </c>
      <c r="Q563" s="52">
        <v>14.3</v>
      </c>
      <c r="S563" s="9">
        <v>41323</v>
      </c>
      <c r="T563" s="9">
        <v>41341</v>
      </c>
      <c r="U563" s="7">
        <v>18</v>
      </c>
      <c r="V563" s="8">
        <f t="shared" si="98"/>
        <v>406.81204002735063</v>
      </c>
      <c r="W563" s="8">
        <f t="shared" si="99"/>
        <v>389.44288725574438</v>
      </c>
      <c r="X563" s="8"/>
      <c r="Y563" s="8"/>
      <c r="Z563" s="8"/>
      <c r="AA563" s="16">
        <f t="shared" si="100"/>
        <v>9.3349046538925753E-3</v>
      </c>
    </row>
    <row r="564" spans="1:29" x14ac:dyDescent="0.2">
      <c r="A564" s="7" t="s">
        <v>4</v>
      </c>
      <c r="B564" s="7" t="s">
        <v>5</v>
      </c>
      <c r="C564" s="7" t="s">
        <v>8</v>
      </c>
      <c r="D564" s="7">
        <v>24</v>
      </c>
      <c r="E564" s="7">
        <v>82</v>
      </c>
      <c r="F564" s="7">
        <v>4</v>
      </c>
      <c r="G564" s="7" t="s">
        <v>25</v>
      </c>
      <c r="H564" s="7" t="s">
        <v>26</v>
      </c>
      <c r="I564" s="7">
        <v>573</v>
      </c>
      <c r="J564" s="7">
        <v>1.0672999999999999</v>
      </c>
      <c r="K564" s="7">
        <v>573</v>
      </c>
      <c r="L564" s="41">
        <v>2.2627999999999999</v>
      </c>
      <c r="M564" s="7">
        <f t="shared" si="97"/>
        <v>1.1955</v>
      </c>
      <c r="N564" s="8">
        <v>453.4</v>
      </c>
      <c r="P564" s="7">
        <v>28.9</v>
      </c>
      <c r="Q564" s="52">
        <v>15.3</v>
      </c>
      <c r="S564" s="9">
        <v>41323</v>
      </c>
      <c r="T564" s="9">
        <v>41341</v>
      </c>
      <c r="U564" s="7">
        <v>18</v>
      </c>
      <c r="V564" s="8">
        <f t="shared" si="98"/>
        <v>476.61131511214666</v>
      </c>
      <c r="W564" s="8">
        <f t="shared" si="99"/>
        <v>398.67111259903527</v>
      </c>
      <c r="X564" s="8"/>
      <c r="Y564" s="8"/>
      <c r="Z564" s="8"/>
      <c r="AA564" s="16">
        <f t="shared" si="100"/>
        <v>9.5561042354571132E-3</v>
      </c>
    </row>
    <row r="565" spans="1:29" x14ac:dyDescent="0.2">
      <c r="A565" s="7" t="s">
        <v>4</v>
      </c>
      <c r="B565" s="7" t="s">
        <v>5</v>
      </c>
      <c r="C565" s="7" t="s">
        <v>8</v>
      </c>
      <c r="D565" s="7">
        <v>24</v>
      </c>
      <c r="E565" s="7">
        <v>83</v>
      </c>
      <c r="F565" s="7">
        <v>5</v>
      </c>
      <c r="G565" s="7" t="s">
        <v>25</v>
      </c>
      <c r="H565" s="7" t="s">
        <v>26</v>
      </c>
      <c r="I565" s="7">
        <v>582</v>
      </c>
      <c r="J565" s="7">
        <v>1.0580000000000001</v>
      </c>
      <c r="K565" s="7">
        <v>582</v>
      </c>
      <c r="L565" s="41">
        <v>1.9588000000000001</v>
      </c>
      <c r="M565" s="7">
        <f t="shared" si="97"/>
        <v>0.90080000000000005</v>
      </c>
      <c r="N565" s="8">
        <v>23.2</v>
      </c>
      <c r="P565" s="7">
        <v>23.31</v>
      </c>
      <c r="Q565" s="52">
        <v>14.2</v>
      </c>
      <c r="S565" s="9">
        <v>41323</v>
      </c>
      <c r="T565" s="9">
        <v>41341</v>
      </c>
      <c r="U565" s="7">
        <v>18</v>
      </c>
      <c r="V565" s="8">
        <f t="shared" si="98"/>
        <v>24.387698523603447</v>
      </c>
      <c r="W565" s="8">
        <f t="shared" si="99"/>
        <v>27.073377579488728</v>
      </c>
      <c r="X565" s="8"/>
      <c r="Y565" s="8"/>
      <c r="Z565" s="8"/>
      <c r="AA565" s="16">
        <f t="shared" si="100"/>
        <v>6.4894598574962792E-4</v>
      </c>
    </row>
    <row r="566" spans="1:29" x14ac:dyDescent="0.2">
      <c r="A566" s="7" t="s">
        <v>4</v>
      </c>
      <c r="B566" s="7" t="s">
        <v>5</v>
      </c>
      <c r="C566" s="7" t="s">
        <v>8</v>
      </c>
      <c r="D566" s="7">
        <v>24</v>
      </c>
      <c r="E566" s="7">
        <v>84</v>
      </c>
      <c r="F566" s="7">
        <v>6</v>
      </c>
      <c r="G566" s="7" t="s">
        <v>25</v>
      </c>
      <c r="H566" s="7" t="s">
        <v>26</v>
      </c>
      <c r="I566" s="7">
        <v>591</v>
      </c>
      <c r="J566" s="7">
        <v>1.0583</v>
      </c>
      <c r="K566" s="7">
        <v>591</v>
      </c>
      <c r="L566" s="41">
        <v>1.8895999999999999</v>
      </c>
      <c r="M566" s="7">
        <f t="shared" si="97"/>
        <v>0.83129999999999993</v>
      </c>
      <c r="N566" s="8">
        <v>12.5</v>
      </c>
      <c r="P566" s="7">
        <v>17.7</v>
      </c>
      <c r="Q566" s="52">
        <v>13.1</v>
      </c>
      <c r="S566" s="9">
        <v>41323</v>
      </c>
      <c r="T566" s="9">
        <v>41341</v>
      </c>
      <c r="U566" s="7">
        <v>18</v>
      </c>
      <c r="V566" s="8">
        <f t="shared" si="98"/>
        <v>13.139923773493237</v>
      </c>
      <c r="W566" s="8">
        <f t="shared" si="99"/>
        <v>15.806476330438155</v>
      </c>
      <c r="X566" s="8"/>
      <c r="Y566" s="8"/>
      <c r="Z566" s="8"/>
      <c r="AA566" s="16">
        <f t="shared" si="100"/>
        <v>3.788795592041553E-4</v>
      </c>
    </row>
    <row r="567" spans="1:29" x14ac:dyDescent="0.2">
      <c r="A567" s="7" t="s">
        <v>4</v>
      </c>
      <c r="B567" s="7" t="s">
        <v>5</v>
      </c>
      <c r="C567" s="7" t="s">
        <v>6</v>
      </c>
      <c r="D567" s="7">
        <v>24</v>
      </c>
      <c r="E567" s="7">
        <v>85</v>
      </c>
      <c r="F567" s="7">
        <v>1</v>
      </c>
      <c r="G567" s="7" t="s">
        <v>25</v>
      </c>
      <c r="H567" s="7" t="s">
        <v>26</v>
      </c>
      <c r="I567" s="7">
        <v>438</v>
      </c>
      <c r="J567" s="7">
        <v>1.0596000000000001</v>
      </c>
      <c r="K567" s="7">
        <v>438</v>
      </c>
      <c r="L567" s="41">
        <v>2.7012</v>
      </c>
      <c r="M567" s="7">
        <f t="shared" si="97"/>
        <v>1.6415999999999999</v>
      </c>
      <c r="N567" s="8">
        <v>8.3000000000000007</v>
      </c>
      <c r="P567" s="7">
        <v>27.93</v>
      </c>
      <c r="Q567" s="52">
        <v>15.1</v>
      </c>
      <c r="S567" s="9">
        <v>41323</v>
      </c>
      <c r="T567" s="9">
        <v>41341</v>
      </c>
      <c r="U567" s="7">
        <v>18</v>
      </c>
      <c r="V567" s="8">
        <f t="shared" si="98"/>
        <v>8.7249093855995099</v>
      </c>
      <c r="W567" s="8">
        <f t="shared" si="99"/>
        <v>5.3148814483427813</v>
      </c>
      <c r="X567" s="8">
        <f>AVERAGE(W567:W572)</f>
        <v>5.9826422065240417</v>
      </c>
      <c r="Y567" s="8">
        <f>_xlfn.STDEV.S(W567:W572)</f>
        <v>2.3046608489487865</v>
      </c>
      <c r="Z567" s="8"/>
    </row>
    <row r="568" spans="1:29" x14ac:dyDescent="0.2">
      <c r="A568" s="7" t="s">
        <v>4</v>
      </c>
      <c r="B568" s="7" t="s">
        <v>5</v>
      </c>
      <c r="C568" s="7" t="s">
        <v>6</v>
      </c>
      <c r="D568" s="7">
        <v>24</v>
      </c>
      <c r="E568" s="7">
        <v>86</v>
      </c>
      <c r="F568" s="7">
        <v>2</v>
      </c>
      <c r="G568" s="7" t="s">
        <v>25</v>
      </c>
      <c r="H568" s="7" t="s">
        <v>26</v>
      </c>
      <c r="I568" s="7">
        <v>447</v>
      </c>
      <c r="J568" s="7">
        <v>1.0528999999999999</v>
      </c>
      <c r="K568" s="7">
        <v>447</v>
      </c>
      <c r="L568" s="41">
        <v>2.1829999999999998</v>
      </c>
      <c r="M568" s="7">
        <f t="shared" si="97"/>
        <v>1.1300999999999999</v>
      </c>
      <c r="N568" s="8">
        <v>2.9</v>
      </c>
      <c r="P568" s="7">
        <v>26.26</v>
      </c>
      <c r="Q568" s="52">
        <v>14.7</v>
      </c>
      <c r="S568" s="9">
        <v>41323</v>
      </c>
      <c r="T568" s="9">
        <v>41341</v>
      </c>
      <c r="U568" s="7">
        <v>18</v>
      </c>
      <c r="V568" s="8">
        <f t="shared" si="98"/>
        <v>3.0484623154504309</v>
      </c>
      <c r="W568" s="8">
        <f t="shared" si="99"/>
        <v>2.6975155432708884</v>
      </c>
      <c r="X568" s="8"/>
      <c r="Y568" s="8"/>
      <c r="Z568" s="8"/>
    </row>
    <row r="569" spans="1:29" x14ac:dyDescent="0.2">
      <c r="A569" s="7" t="s">
        <v>4</v>
      </c>
      <c r="B569" s="7" t="s">
        <v>5</v>
      </c>
      <c r="C569" s="7" t="s">
        <v>6</v>
      </c>
      <c r="D569" s="7">
        <v>24</v>
      </c>
      <c r="E569" s="7">
        <v>87</v>
      </c>
      <c r="F569" s="7">
        <v>3</v>
      </c>
      <c r="G569" s="7" t="s">
        <v>25</v>
      </c>
      <c r="H569" s="7" t="s">
        <v>26</v>
      </c>
      <c r="I569" s="7">
        <v>456</v>
      </c>
      <c r="J569" s="7">
        <v>1.0506</v>
      </c>
      <c r="K569" s="7">
        <v>456</v>
      </c>
      <c r="L569" s="41">
        <v>1.841</v>
      </c>
      <c r="M569" s="7">
        <f t="shared" si="97"/>
        <v>0.79039999999999999</v>
      </c>
      <c r="N569" s="8">
        <v>5.4</v>
      </c>
      <c r="P569" s="7">
        <v>19.23</v>
      </c>
      <c r="Q569" s="52">
        <v>13.5</v>
      </c>
      <c r="S569" s="9">
        <v>41323</v>
      </c>
      <c r="T569" s="9">
        <v>41341</v>
      </c>
      <c r="U569" s="7">
        <v>18</v>
      </c>
      <c r="V569" s="8">
        <f t="shared" si="98"/>
        <v>5.676447070149079</v>
      </c>
      <c r="W569" s="8">
        <f t="shared" si="99"/>
        <v>7.1817397142574384</v>
      </c>
      <c r="X569" s="8"/>
      <c r="Y569" s="8"/>
      <c r="Z569" s="8"/>
    </row>
    <row r="570" spans="1:29" x14ac:dyDescent="0.2">
      <c r="A570" s="7" t="s">
        <v>4</v>
      </c>
      <c r="B570" s="7" t="s">
        <v>5</v>
      </c>
      <c r="C570" s="7" t="s">
        <v>6</v>
      </c>
      <c r="D570" s="7">
        <v>24</v>
      </c>
      <c r="E570" s="7">
        <v>88</v>
      </c>
      <c r="F570" s="7">
        <v>4</v>
      </c>
      <c r="G570" s="7" t="s">
        <v>25</v>
      </c>
      <c r="H570" s="7" t="s">
        <v>26</v>
      </c>
      <c r="I570" s="7">
        <v>465</v>
      </c>
      <c r="J570" s="7">
        <v>1.05</v>
      </c>
      <c r="K570" s="7">
        <v>465</v>
      </c>
      <c r="L570" s="41">
        <v>2.1852</v>
      </c>
      <c r="M570" s="7">
        <f t="shared" si="97"/>
        <v>1.1352</v>
      </c>
      <c r="N570" s="8">
        <v>6.8</v>
      </c>
      <c r="P570" s="7">
        <v>24.07</v>
      </c>
      <c r="Q570" s="52">
        <v>14.1</v>
      </c>
      <c r="S570" s="9">
        <v>41323</v>
      </c>
      <c r="T570" s="9">
        <v>41341</v>
      </c>
      <c r="U570" s="7">
        <v>18</v>
      </c>
      <c r="V570" s="8">
        <f t="shared" si="98"/>
        <v>7.1481185327803205</v>
      </c>
      <c r="W570" s="8">
        <f t="shared" si="99"/>
        <v>6.2967922240841441</v>
      </c>
      <c r="X570" s="8"/>
      <c r="Y570" s="8"/>
      <c r="Z570" s="8"/>
    </row>
    <row r="571" spans="1:29" x14ac:dyDescent="0.2">
      <c r="A571" s="7" t="s">
        <v>4</v>
      </c>
      <c r="B571" s="7" t="s">
        <v>5</v>
      </c>
      <c r="C571" s="7" t="s">
        <v>6</v>
      </c>
      <c r="D571" s="7">
        <v>24</v>
      </c>
      <c r="E571" s="7">
        <v>89</v>
      </c>
      <c r="F571" s="7">
        <v>5</v>
      </c>
      <c r="G571" s="7" t="s">
        <v>25</v>
      </c>
      <c r="H571" s="7" t="s">
        <v>26</v>
      </c>
      <c r="I571" s="7">
        <v>474</v>
      </c>
      <c r="J571" s="7">
        <v>1.0528</v>
      </c>
      <c r="K571" s="7">
        <v>474</v>
      </c>
      <c r="L571" s="41">
        <v>2.3889</v>
      </c>
      <c r="M571" s="7">
        <f t="shared" si="97"/>
        <v>1.3361000000000001</v>
      </c>
      <c r="N571" s="8">
        <v>6.2</v>
      </c>
      <c r="P571" s="7">
        <v>31.7</v>
      </c>
      <c r="Q571" s="52">
        <v>15.8</v>
      </c>
      <c r="S571" s="9">
        <v>41323</v>
      </c>
      <c r="T571" s="9">
        <v>41341</v>
      </c>
      <c r="U571" s="7">
        <v>18</v>
      </c>
      <c r="V571" s="8">
        <f t="shared" si="98"/>
        <v>6.5174021916526454</v>
      </c>
      <c r="W571" s="8">
        <f t="shared" si="99"/>
        <v>4.8779299391158188</v>
      </c>
      <c r="X571" s="8"/>
      <c r="Y571" s="8"/>
      <c r="Z571" s="8"/>
    </row>
    <row r="572" spans="1:29" x14ac:dyDescent="0.2">
      <c r="A572" s="7" t="s">
        <v>4</v>
      </c>
      <c r="B572" s="7" t="s">
        <v>5</v>
      </c>
      <c r="C572" s="7" t="s">
        <v>6</v>
      </c>
      <c r="D572" s="7">
        <v>24</v>
      </c>
      <c r="E572" s="7">
        <v>90</v>
      </c>
      <c r="F572" s="7">
        <v>6</v>
      </c>
      <c r="G572" s="7" t="s">
        <v>25</v>
      </c>
      <c r="H572" s="7" t="s">
        <v>26</v>
      </c>
      <c r="I572" s="7">
        <v>483</v>
      </c>
      <c r="J572" s="7">
        <v>1.0538000000000001</v>
      </c>
      <c r="K572" s="7">
        <v>483</v>
      </c>
      <c r="L572" s="41">
        <v>1.7709999999999999</v>
      </c>
      <c r="M572" s="7">
        <f t="shared" si="97"/>
        <v>0.71719999999999984</v>
      </c>
      <c r="N572" s="8">
        <v>6.5</v>
      </c>
      <c r="P572" s="7">
        <v>20.11</v>
      </c>
      <c r="Q572" s="52">
        <v>13.7</v>
      </c>
      <c r="S572" s="9">
        <v>41323</v>
      </c>
      <c r="T572" s="9">
        <v>41341</v>
      </c>
      <c r="U572" s="7">
        <v>18</v>
      </c>
      <c r="V572" s="8">
        <f t="shared" si="98"/>
        <v>6.832760362216483</v>
      </c>
      <c r="W572" s="8">
        <f t="shared" si="99"/>
        <v>9.5269943700731794</v>
      </c>
      <c r="X572" s="8"/>
      <c r="Y572" s="8"/>
      <c r="Z572" s="8"/>
    </row>
    <row r="573" spans="1:29" x14ac:dyDescent="0.2">
      <c r="A573" s="7" t="s">
        <v>4</v>
      </c>
      <c r="B573" s="7" t="s">
        <v>5</v>
      </c>
      <c r="C573" s="7" t="s">
        <v>7</v>
      </c>
      <c r="D573" s="7">
        <v>24</v>
      </c>
      <c r="E573" s="7">
        <v>91</v>
      </c>
      <c r="F573" s="7">
        <v>1</v>
      </c>
      <c r="G573" s="7" t="s">
        <v>25</v>
      </c>
      <c r="H573" s="7" t="s">
        <v>26</v>
      </c>
      <c r="I573" s="7">
        <v>492</v>
      </c>
      <c r="J573" s="7">
        <v>1.0582</v>
      </c>
      <c r="K573" s="7">
        <v>492</v>
      </c>
      <c r="L573" s="41">
        <v>1.7931999999999999</v>
      </c>
      <c r="M573" s="7">
        <f t="shared" si="97"/>
        <v>0.73499999999999988</v>
      </c>
      <c r="N573" s="8">
        <v>680.2</v>
      </c>
      <c r="P573" s="7">
        <v>18.420000000000002</v>
      </c>
      <c r="Q573" s="52">
        <v>13.8</v>
      </c>
      <c r="S573" s="9">
        <v>41323</v>
      </c>
      <c r="T573" s="9">
        <v>41341</v>
      </c>
      <c r="U573" s="7">
        <v>18</v>
      </c>
      <c r="V573" s="8">
        <f t="shared" si="98"/>
        <v>715.02209205840802</v>
      </c>
      <c r="W573" s="8">
        <f t="shared" si="99"/>
        <v>972.81917286858254</v>
      </c>
      <c r="X573" s="8">
        <f>AVERAGE(W573:W578)</f>
        <v>1163.7785213070727</v>
      </c>
      <c r="Y573" s="8">
        <f>_xlfn.STDEV.S(W573:W578)</f>
        <v>417.99127219497564</v>
      </c>
      <c r="Z573" s="8"/>
      <c r="AA573" s="16">
        <f t="shared" ref="AA573:AA578" si="101">W573/22846</f>
        <v>4.2581597341704566E-2</v>
      </c>
      <c r="AB573" s="16">
        <f>AVERAGE(AA573:AA578)</f>
        <v>5.0940143627202693E-2</v>
      </c>
      <c r="AC573" s="16">
        <f>_xlfn.STDEV.S(AA573:AA578)</f>
        <v>1.8296037476800101E-2</v>
      </c>
    </row>
    <row r="574" spans="1:29" x14ac:dyDescent="0.2">
      <c r="A574" s="7" t="s">
        <v>4</v>
      </c>
      <c r="B574" s="7" t="s">
        <v>5</v>
      </c>
      <c r="C574" s="7" t="s">
        <v>7</v>
      </c>
      <c r="D574" s="7">
        <v>24</v>
      </c>
      <c r="E574" s="7">
        <v>92</v>
      </c>
      <c r="F574" s="7">
        <v>2</v>
      </c>
      <c r="G574" s="7" t="s">
        <v>25</v>
      </c>
      <c r="H574" s="7" t="s">
        <v>26</v>
      </c>
      <c r="I574" s="7">
        <v>501</v>
      </c>
      <c r="J574" s="7">
        <v>1.0511999999999999</v>
      </c>
      <c r="K574" s="7">
        <v>501</v>
      </c>
      <c r="L574" s="41">
        <v>1.6859</v>
      </c>
      <c r="M574" s="7">
        <f t="shared" si="97"/>
        <v>0.63470000000000004</v>
      </c>
      <c r="N574" s="8">
        <v>883.9</v>
      </c>
      <c r="P574" s="7">
        <v>17.36</v>
      </c>
      <c r="Q574" s="52">
        <v>13.4</v>
      </c>
      <c r="S574" s="9">
        <v>41323</v>
      </c>
      <c r="T574" s="9">
        <v>41341</v>
      </c>
      <c r="U574" s="7">
        <v>18</v>
      </c>
      <c r="V574" s="8">
        <f t="shared" si="98"/>
        <v>929.15028987125368</v>
      </c>
      <c r="W574" s="8">
        <f t="shared" si="99"/>
        <v>1463.9204188927897</v>
      </c>
      <c r="X574" s="8"/>
      <c r="Y574" s="8"/>
      <c r="Z574" s="8"/>
      <c r="AA574" s="16">
        <f t="shared" si="101"/>
        <v>6.4077756232723007E-2</v>
      </c>
    </row>
    <row r="575" spans="1:29" x14ac:dyDescent="0.2">
      <c r="A575" s="7" t="s">
        <v>4</v>
      </c>
      <c r="B575" s="7" t="s">
        <v>5</v>
      </c>
      <c r="C575" s="7" t="s">
        <v>7</v>
      </c>
      <c r="D575" s="7">
        <v>24</v>
      </c>
      <c r="E575" s="7">
        <v>93</v>
      </c>
      <c r="F575" s="7">
        <v>3</v>
      </c>
      <c r="G575" s="7" t="s">
        <v>25</v>
      </c>
      <c r="H575" s="7" t="s">
        <v>26</v>
      </c>
      <c r="I575" s="7">
        <v>510</v>
      </c>
      <c r="J575" s="7">
        <v>1.0509999999999999</v>
      </c>
      <c r="K575" s="7">
        <v>510</v>
      </c>
      <c r="L575" s="41">
        <v>1.7563</v>
      </c>
      <c r="M575" s="7">
        <f t="shared" si="97"/>
        <v>0.70530000000000004</v>
      </c>
      <c r="N575" s="8">
        <v>1057.5</v>
      </c>
      <c r="P575" s="7">
        <v>15.8</v>
      </c>
      <c r="Q575" s="52">
        <v>12.7</v>
      </c>
      <c r="S575" s="9">
        <v>41323</v>
      </c>
      <c r="T575" s="9">
        <v>41341</v>
      </c>
      <c r="U575" s="7">
        <v>18</v>
      </c>
      <c r="V575" s="8">
        <f t="shared" si="98"/>
        <v>1111.6375512375278</v>
      </c>
      <c r="W575" s="8">
        <f t="shared" si="99"/>
        <v>1576.1201633879593</v>
      </c>
      <c r="X575" s="8"/>
      <c r="Y575" s="8"/>
      <c r="Z575" s="8"/>
      <c r="AA575" s="16">
        <f t="shared" si="101"/>
        <v>6.898888923172368E-2</v>
      </c>
    </row>
    <row r="576" spans="1:29" x14ac:dyDescent="0.2">
      <c r="A576" s="7" t="s">
        <v>4</v>
      </c>
      <c r="B576" s="7" t="s">
        <v>5</v>
      </c>
      <c r="C576" s="7" t="s">
        <v>7</v>
      </c>
      <c r="D576" s="7">
        <v>24</v>
      </c>
      <c r="E576" s="7">
        <v>94</v>
      </c>
      <c r="F576" s="7">
        <v>4</v>
      </c>
      <c r="G576" s="7" t="s">
        <v>25</v>
      </c>
      <c r="H576" s="7" t="s">
        <v>26</v>
      </c>
      <c r="I576" s="7">
        <v>519</v>
      </c>
      <c r="J576" s="7">
        <v>1.0498000000000001</v>
      </c>
      <c r="K576" s="7">
        <v>519</v>
      </c>
      <c r="L576" s="41">
        <v>2.1480999999999999</v>
      </c>
      <c r="M576" s="7">
        <f t="shared" si="97"/>
        <v>1.0982999999999998</v>
      </c>
      <c r="N576" s="8">
        <v>1121.9000000000001</v>
      </c>
      <c r="P576" s="7">
        <v>28.02</v>
      </c>
      <c r="Q576" s="52">
        <v>15</v>
      </c>
      <c r="S576" s="9">
        <v>41323</v>
      </c>
      <c r="T576" s="9">
        <v>41341</v>
      </c>
      <c r="U576" s="7">
        <v>18</v>
      </c>
      <c r="V576" s="8">
        <f t="shared" si="98"/>
        <v>1179.3344385185651</v>
      </c>
      <c r="W576" s="8">
        <f t="shared" si="99"/>
        <v>1073.7816976405038</v>
      </c>
      <c r="X576" s="8"/>
      <c r="Y576" s="8"/>
      <c r="Z576" s="8"/>
      <c r="AA576" s="16">
        <f t="shared" si="101"/>
        <v>4.7000862192090688E-2</v>
      </c>
    </row>
    <row r="577" spans="1:29" x14ac:dyDescent="0.2">
      <c r="A577" s="7" t="s">
        <v>4</v>
      </c>
      <c r="B577" s="7" t="s">
        <v>5</v>
      </c>
      <c r="C577" s="7" t="s">
        <v>7</v>
      </c>
      <c r="D577" s="7">
        <v>24</v>
      </c>
      <c r="E577" s="7">
        <v>95</v>
      </c>
      <c r="F577" s="7">
        <v>5</v>
      </c>
      <c r="G577" s="7" t="s">
        <v>25</v>
      </c>
      <c r="H577" s="7" t="s">
        <v>26</v>
      </c>
      <c r="I577" s="7">
        <v>528</v>
      </c>
      <c r="J577" s="7">
        <v>1.0509999999999999</v>
      </c>
      <c r="K577" s="7">
        <v>528</v>
      </c>
      <c r="L577" s="41">
        <v>2.0518000000000001</v>
      </c>
      <c r="M577" s="7">
        <f t="shared" si="97"/>
        <v>1.0008000000000001</v>
      </c>
      <c r="N577" s="8">
        <v>438.2</v>
      </c>
      <c r="P577" s="7">
        <v>20.49</v>
      </c>
      <c r="Q577" s="52">
        <v>13.7</v>
      </c>
      <c r="S577" s="9">
        <v>41323</v>
      </c>
      <c r="T577" s="9">
        <v>41341</v>
      </c>
      <c r="U577" s="7">
        <v>18</v>
      </c>
      <c r="V577" s="8">
        <f t="shared" si="98"/>
        <v>460.63316780357889</v>
      </c>
      <c r="W577" s="8">
        <f t="shared" si="99"/>
        <v>460.26495583890772</v>
      </c>
      <c r="X577" s="8"/>
      <c r="Y577" s="8"/>
      <c r="Z577" s="8"/>
      <c r="AA577" s="16">
        <f t="shared" si="101"/>
        <v>2.0146413194384476E-2</v>
      </c>
    </row>
    <row r="578" spans="1:29" x14ac:dyDescent="0.2">
      <c r="A578" s="7" t="s">
        <v>4</v>
      </c>
      <c r="B578" s="7" t="s">
        <v>5</v>
      </c>
      <c r="C578" s="7" t="s">
        <v>7</v>
      </c>
      <c r="D578" s="7">
        <v>24</v>
      </c>
      <c r="E578" s="7">
        <v>96</v>
      </c>
      <c r="F578" s="7">
        <v>6</v>
      </c>
      <c r="G578" s="7" t="s">
        <v>25</v>
      </c>
      <c r="H578" s="7" t="s">
        <v>26</v>
      </c>
      <c r="I578" s="7">
        <v>537</v>
      </c>
      <c r="J578" s="7">
        <v>1.0683</v>
      </c>
      <c r="K578" s="7">
        <v>537</v>
      </c>
      <c r="L578" s="41">
        <v>2.3172000000000001</v>
      </c>
      <c r="M578" s="7">
        <f t="shared" si="97"/>
        <v>1.2489000000000001</v>
      </c>
      <c r="N578" s="8">
        <v>1705.8</v>
      </c>
      <c r="P578" s="44">
        <v>30.05</v>
      </c>
      <c r="Q578" s="52">
        <v>15.2</v>
      </c>
      <c r="S578" s="9">
        <v>41323</v>
      </c>
      <c r="T578" s="9">
        <v>41341</v>
      </c>
      <c r="U578" s="7">
        <v>18</v>
      </c>
      <c r="V578" s="8">
        <f t="shared" si="98"/>
        <v>1793.1265578259811</v>
      </c>
      <c r="W578" s="8">
        <f t="shared" si="99"/>
        <v>1435.7647192136928</v>
      </c>
      <c r="X578" s="8"/>
      <c r="Y578" s="8"/>
      <c r="Z578" s="8"/>
      <c r="AA578" s="16">
        <f t="shared" si="101"/>
        <v>6.2845343570589726E-2</v>
      </c>
    </row>
    <row r="579" spans="1:29" x14ac:dyDescent="0.2">
      <c r="A579" s="7" t="s">
        <v>4</v>
      </c>
      <c r="B579" s="7" t="s">
        <v>5</v>
      </c>
      <c r="C579" s="7" t="s">
        <v>9</v>
      </c>
      <c r="D579" s="7">
        <v>24</v>
      </c>
      <c r="E579" s="7">
        <v>1</v>
      </c>
      <c r="F579" s="7">
        <v>1</v>
      </c>
      <c r="G579" s="7" t="s">
        <v>19</v>
      </c>
      <c r="H579" s="7" t="s">
        <v>20</v>
      </c>
      <c r="I579" s="7">
        <v>597</v>
      </c>
      <c r="J579" s="7">
        <v>1.0448999999999999</v>
      </c>
      <c r="K579" s="7">
        <v>597</v>
      </c>
      <c r="L579" s="41">
        <v>1.2135</v>
      </c>
      <c r="M579" s="7">
        <f t="shared" si="97"/>
        <v>0.16860000000000008</v>
      </c>
      <c r="N579" s="46">
        <v>0.3</v>
      </c>
      <c r="O579" s="46"/>
      <c r="P579" s="44">
        <v>18.71</v>
      </c>
      <c r="Q579" s="52">
        <v>13.5</v>
      </c>
      <c r="S579" s="9">
        <v>41323</v>
      </c>
      <c r="T579" s="9">
        <v>41326</v>
      </c>
      <c r="U579" s="7">
        <v>3</v>
      </c>
      <c r="V579" s="8">
        <f t="shared" si="98"/>
        <v>0.30250674334159477</v>
      </c>
      <c r="W579" s="8">
        <f t="shared" si="99"/>
        <v>1.794227421954891</v>
      </c>
      <c r="X579" s="8">
        <f>AVERAGE(W579:W584)</f>
        <v>10.07619387837884</v>
      </c>
      <c r="Y579" s="8">
        <f>_xlfn.STDEV.S(W579:W584)</f>
        <v>8.6340229915590321</v>
      </c>
      <c r="Z579" s="8"/>
      <c r="AA579" s="16">
        <f t="shared" ref="AA579:AA590" si="102">W579/25727</f>
        <v>6.974102779006068E-5</v>
      </c>
      <c r="AB579" s="16">
        <f>AVERAGE(AA579:AA584)</f>
        <v>3.2638194239446362E-4</v>
      </c>
      <c r="AC579" s="16">
        <f>_xlfn.STDEV.S(AA579:AA584)</f>
        <v>3.401011637880177E-4</v>
      </c>
    </row>
    <row r="580" spans="1:29" x14ac:dyDescent="0.2">
      <c r="A580" s="7" t="s">
        <v>4</v>
      </c>
      <c r="B580" s="7" t="s">
        <v>5</v>
      </c>
      <c r="C580" s="7" t="s">
        <v>9</v>
      </c>
      <c r="D580" s="7">
        <v>24</v>
      </c>
      <c r="E580" s="7">
        <v>2</v>
      </c>
      <c r="F580" s="7">
        <v>2</v>
      </c>
      <c r="G580" s="7" t="s">
        <v>19</v>
      </c>
      <c r="H580" s="7" t="s">
        <v>20</v>
      </c>
      <c r="I580" s="7">
        <v>612</v>
      </c>
      <c r="J580" s="7">
        <v>1.0455000000000001</v>
      </c>
      <c r="K580" s="7">
        <v>612</v>
      </c>
      <c r="L580" s="41">
        <v>1.1479999999999999</v>
      </c>
      <c r="M580" s="7">
        <f t="shared" si="97"/>
        <v>0.10249999999999981</v>
      </c>
      <c r="N580" s="46">
        <v>0</v>
      </c>
      <c r="O580" s="46"/>
      <c r="P580" s="44">
        <v>14.26</v>
      </c>
      <c r="Q580" s="52">
        <v>12.5</v>
      </c>
      <c r="S580" s="9">
        <v>41323</v>
      </c>
      <c r="T580" s="9">
        <v>41326</v>
      </c>
      <c r="U580" s="7">
        <v>3</v>
      </c>
      <c r="V580" s="8">
        <f t="shared" si="98"/>
        <v>0</v>
      </c>
      <c r="W580" s="8">
        <f t="shared" si="99"/>
        <v>0</v>
      </c>
      <c r="X580" s="8"/>
      <c r="Y580" s="8"/>
      <c r="Z580" s="8"/>
      <c r="AA580" s="16">
        <f t="shared" si="102"/>
        <v>0</v>
      </c>
    </row>
    <row r="581" spans="1:29" x14ac:dyDescent="0.2">
      <c r="A581" s="7" t="s">
        <v>4</v>
      </c>
      <c r="B581" s="7" t="s">
        <v>5</v>
      </c>
      <c r="C581" s="7" t="s">
        <v>9</v>
      </c>
      <c r="D581" s="7">
        <v>24</v>
      </c>
      <c r="E581" s="7">
        <v>3</v>
      </c>
      <c r="F581" s="7">
        <v>3</v>
      </c>
      <c r="G581" s="7" t="s">
        <v>19</v>
      </c>
      <c r="H581" s="7" t="s">
        <v>20</v>
      </c>
      <c r="I581" s="7">
        <v>615</v>
      </c>
      <c r="J581" s="7">
        <v>1.0533999999999999</v>
      </c>
      <c r="K581" s="7">
        <v>615</v>
      </c>
      <c r="L581" s="41">
        <v>1.2375</v>
      </c>
      <c r="M581" s="7">
        <f t="shared" si="97"/>
        <v>0.18410000000000015</v>
      </c>
      <c r="N581" s="46">
        <v>2.4</v>
      </c>
      <c r="O581" s="46"/>
      <c r="P581" s="44">
        <v>23.87</v>
      </c>
      <c r="Q581" s="52">
        <v>14.7</v>
      </c>
      <c r="S581" s="9">
        <v>41323</v>
      </c>
      <c r="T581" s="9">
        <v>41326</v>
      </c>
      <c r="U581" s="7">
        <v>3</v>
      </c>
      <c r="V581" s="8">
        <f t="shared" si="98"/>
        <v>2.4200539467327582</v>
      </c>
      <c r="W581" s="8">
        <f t="shared" si="99"/>
        <v>13.145322904577709</v>
      </c>
      <c r="X581" s="8"/>
      <c r="Y581" s="8"/>
      <c r="Z581" s="8"/>
      <c r="AA581" s="16">
        <f t="shared" si="102"/>
        <v>5.1095436329839114E-4</v>
      </c>
    </row>
    <row r="582" spans="1:29" x14ac:dyDescent="0.2">
      <c r="A582" s="7" t="s">
        <v>4</v>
      </c>
      <c r="B582" s="7" t="s">
        <v>5</v>
      </c>
      <c r="C582" s="7" t="s">
        <v>9</v>
      </c>
      <c r="D582" s="7">
        <v>24</v>
      </c>
      <c r="E582" s="7">
        <v>4</v>
      </c>
      <c r="F582" s="7">
        <v>4</v>
      </c>
      <c r="G582" s="7" t="s">
        <v>19</v>
      </c>
      <c r="H582" s="7" t="s">
        <v>20</v>
      </c>
      <c r="I582" s="7">
        <v>624</v>
      </c>
      <c r="J582" s="7">
        <v>1.0499000000000001</v>
      </c>
      <c r="K582" s="7">
        <v>624</v>
      </c>
      <c r="L582" s="41">
        <v>1.1820999999999999</v>
      </c>
      <c r="M582" s="7">
        <f t="shared" si="97"/>
        <v>0.13219999999999987</v>
      </c>
      <c r="N582" s="8">
        <v>2.2000000000000002</v>
      </c>
      <c r="P582" s="7">
        <v>19.91</v>
      </c>
      <c r="Q582" s="52">
        <v>13.5</v>
      </c>
      <c r="S582" s="9">
        <v>41323</v>
      </c>
      <c r="T582" s="9">
        <v>41326</v>
      </c>
      <c r="U582" s="7">
        <v>3</v>
      </c>
      <c r="V582" s="8">
        <f t="shared" si="98"/>
        <v>2.2183827845050286</v>
      </c>
      <c r="W582" s="8">
        <f t="shared" si="99"/>
        <v>16.780505177799022</v>
      </c>
      <c r="X582" s="8"/>
      <c r="Y582" s="8"/>
      <c r="Z582" s="8"/>
      <c r="AA582" s="16">
        <f t="shared" si="102"/>
        <v>6.5225269863563651E-4</v>
      </c>
    </row>
    <row r="583" spans="1:29" x14ac:dyDescent="0.2">
      <c r="A583" s="7" t="s">
        <v>4</v>
      </c>
      <c r="B583" s="7" t="s">
        <v>5</v>
      </c>
      <c r="C583" s="7" t="s">
        <v>9</v>
      </c>
      <c r="D583" s="7">
        <v>24</v>
      </c>
      <c r="E583" s="7">
        <v>5</v>
      </c>
      <c r="F583" s="7">
        <v>5</v>
      </c>
      <c r="G583" s="7" t="s">
        <v>19</v>
      </c>
      <c r="H583" s="7" t="s">
        <v>20</v>
      </c>
      <c r="I583" s="7">
        <v>633</v>
      </c>
      <c r="J583" s="7">
        <v>1.0483</v>
      </c>
      <c r="K583" s="7">
        <v>633</v>
      </c>
      <c r="L583" s="41">
        <v>1.1996</v>
      </c>
      <c r="M583" s="7">
        <f t="shared" si="97"/>
        <v>0.15129999999999999</v>
      </c>
      <c r="N583" s="8">
        <v>2.8</v>
      </c>
      <c r="P583" s="7">
        <v>15.59</v>
      </c>
      <c r="Q583" s="52">
        <v>12.7</v>
      </c>
      <c r="S583" s="9">
        <v>41323</v>
      </c>
      <c r="T583" s="9">
        <v>41326</v>
      </c>
      <c r="U583" s="7">
        <v>3</v>
      </c>
      <c r="V583" s="8">
        <f t="shared" si="98"/>
        <v>2.8233962711882179</v>
      </c>
      <c r="W583" s="8">
        <f t="shared" si="99"/>
        <v>18.660913887562579</v>
      </c>
      <c r="X583" s="8"/>
      <c r="Y583" s="8"/>
      <c r="Z583" s="8"/>
      <c r="AA583" s="16">
        <f t="shared" si="102"/>
        <v>7.2534356464269364E-4</v>
      </c>
    </row>
    <row r="584" spans="1:29" x14ac:dyDescent="0.2">
      <c r="A584" s="7" t="s">
        <v>4</v>
      </c>
      <c r="B584" s="7" t="s">
        <v>5</v>
      </c>
      <c r="C584" s="7" t="s">
        <v>9</v>
      </c>
      <c r="D584" s="7">
        <v>24</v>
      </c>
      <c r="E584" s="7">
        <v>6</v>
      </c>
      <c r="F584" s="7">
        <v>6</v>
      </c>
      <c r="G584" s="7" t="s">
        <v>19</v>
      </c>
      <c r="H584" s="7" t="s">
        <v>20</v>
      </c>
      <c r="I584" s="7">
        <v>642</v>
      </c>
      <c r="J584" s="7">
        <v>1.0488</v>
      </c>
      <c r="K584" s="7">
        <v>642</v>
      </c>
      <c r="P584" s="7" t="s">
        <v>43</v>
      </c>
      <c r="Q584" s="52" t="s">
        <v>43</v>
      </c>
      <c r="V584" s="8"/>
      <c r="W584" s="8"/>
      <c r="X584" s="8"/>
      <c r="Y584" s="8"/>
      <c r="Z584" s="8"/>
      <c r="AA584" s="16">
        <f t="shared" si="102"/>
        <v>0</v>
      </c>
    </row>
    <row r="585" spans="1:29" x14ac:dyDescent="0.2">
      <c r="A585" s="7" t="s">
        <v>4</v>
      </c>
      <c r="B585" s="7" t="s">
        <v>5</v>
      </c>
      <c r="C585" s="7" t="s">
        <v>8</v>
      </c>
      <c r="D585" s="7">
        <v>24</v>
      </c>
      <c r="E585" s="7">
        <v>7</v>
      </c>
      <c r="F585" s="7">
        <v>1</v>
      </c>
      <c r="G585" s="7" t="s">
        <v>19</v>
      </c>
      <c r="H585" s="7" t="s">
        <v>20</v>
      </c>
      <c r="I585" s="7">
        <v>543</v>
      </c>
      <c r="J585" s="7">
        <v>1.0476000000000001</v>
      </c>
      <c r="K585" s="7">
        <v>543</v>
      </c>
      <c r="L585" s="41">
        <v>1.2463</v>
      </c>
      <c r="M585" s="7">
        <f t="shared" ref="M585:M607" si="103">L585-J585</f>
        <v>0.19869999999999988</v>
      </c>
      <c r="N585" s="8">
        <v>3.9</v>
      </c>
      <c r="P585" s="7">
        <v>24.65</v>
      </c>
      <c r="Q585" s="52">
        <v>14.5</v>
      </c>
      <c r="S585" s="9">
        <v>41323</v>
      </c>
      <c r="T585" s="9">
        <v>41326</v>
      </c>
      <c r="U585" s="7">
        <v>3</v>
      </c>
      <c r="V585" s="8">
        <f t="shared" ref="V585:V607" si="104">N585*EXP((LN(2)/$R$3)*U585)</f>
        <v>3.932587663440732</v>
      </c>
      <c r="W585" s="8">
        <f t="shared" ref="W585:W607" si="105">V585/M585</f>
        <v>19.791583610673047</v>
      </c>
      <c r="X585" s="8">
        <f>AVERAGE(W585:W590)</f>
        <v>8.7402316954997641</v>
      </c>
      <c r="Y585" s="8">
        <f>_xlfn.STDEV.S(W585:W590)</f>
        <v>11.819654532814125</v>
      </c>
      <c r="Z585" s="8"/>
      <c r="AA585" s="16">
        <f t="shared" si="102"/>
        <v>7.6929232365503353E-4</v>
      </c>
      <c r="AB585" s="16">
        <f>AVERAGE(AA585:AA590)</f>
        <v>3.3972992169704056E-4</v>
      </c>
      <c r="AC585" s="16">
        <f>_xlfn.STDEV.S(AA585:AA590)</f>
        <v>4.5942607116314078E-4</v>
      </c>
    </row>
    <row r="586" spans="1:29" x14ac:dyDescent="0.2">
      <c r="A586" s="7" t="s">
        <v>4</v>
      </c>
      <c r="B586" s="7" t="s">
        <v>5</v>
      </c>
      <c r="C586" s="7" t="s">
        <v>8</v>
      </c>
      <c r="D586" s="7">
        <v>24</v>
      </c>
      <c r="E586" s="7">
        <v>8</v>
      </c>
      <c r="F586" s="7">
        <v>2</v>
      </c>
      <c r="G586" s="7" t="s">
        <v>19</v>
      </c>
      <c r="H586" s="7" t="s">
        <v>20</v>
      </c>
      <c r="I586" s="7">
        <v>552</v>
      </c>
      <c r="J586" s="7">
        <v>1.0455000000000001</v>
      </c>
      <c r="K586" s="7">
        <v>552</v>
      </c>
      <c r="L586" s="41">
        <v>1.1521999999999999</v>
      </c>
      <c r="M586" s="7">
        <f t="shared" si="103"/>
        <v>0.1066999999999998</v>
      </c>
      <c r="N586" s="8">
        <v>2.9</v>
      </c>
      <c r="P586" s="7">
        <v>21.36</v>
      </c>
      <c r="Q586" s="52">
        <v>13.7</v>
      </c>
      <c r="S586" s="9">
        <v>41323</v>
      </c>
      <c r="T586" s="9">
        <v>41326</v>
      </c>
      <c r="U586" s="7">
        <v>3</v>
      </c>
      <c r="V586" s="8">
        <f t="shared" si="104"/>
        <v>2.9242318523020829</v>
      </c>
      <c r="W586" s="8">
        <f t="shared" si="105"/>
        <v>27.406109206205141</v>
      </c>
      <c r="X586" s="8"/>
      <c r="Y586" s="8"/>
      <c r="Z586" s="8"/>
      <c r="AA586" s="16">
        <f t="shared" si="102"/>
        <v>1.0652664207332818E-3</v>
      </c>
    </row>
    <row r="587" spans="1:29" x14ac:dyDescent="0.2">
      <c r="A587" s="7" t="s">
        <v>4</v>
      </c>
      <c r="B587" s="7" t="s">
        <v>5</v>
      </c>
      <c r="C587" s="7" t="s">
        <v>8</v>
      </c>
      <c r="D587" s="7">
        <v>24</v>
      </c>
      <c r="E587" s="7">
        <v>9</v>
      </c>
      <c r="F587" s="7">
        <v>3</v>
      </c>
      <c r="G587" s="7" t="s">
        <v>19</v>
      </c>
      <c r="H587" s="7" t="s">
        <v>20</v>
      </c>
      <c r="I587" s="7">
        <v>561</v>
      </c>
      <c r="J587" s="7">
        <v>1.0532999999999999</v>
      </c>
      <c r="K587" s="7">
        <v>561</v>
      </c>
      <c r="L587" s="41">
        <v>1.2289000000000001</v>
      </c>
      <c r="M587" s="7">
        <f t="shared" si="103"/>
        <v>0.1756000000000002</v>
      </c>
      <c r="N587" s="8">
        <v>0</v>
      </c>
      <c r="P587" s="7">
        <v>24.33</v>
      </c>
      <c r="Q587" s="52">
        <v>14.3</v>
      </c>
      <c r="S587" s="9">
        <v>41323</v>
      </c>
      <c r="T587" s="9">
        <v>41326</v>
      </c>
      <c r="U587" s="7">
        <v>3</v>
      </c>
      <c r="V587" s="8">
        <f t="shared" si="104"/>
        <v>0</v>
      </c>
      <c r="W587" s="8">
        <f t="shared" si="105"/>
        <v>0</v>
      </c>
      <c r="X587" s="8"/>
      <c r="Y587" s="8"/>
      <c r="Z587" s="8"/>
      <c r="AA587" s="16">
        <f t="shared" si="102"/>
        <v>0</v>
      </c>
    </row>
    <row r="588" spans="1:29" x14ac:dyDescent="0.2">
      <c r="A588" s="7" t="s">
        <v>4</v>
      </c>
      <c r="B588" s="7" t="s">
        <v>5</v>
      </c>
      <c r="C588" s="7" t="s">
        <v>8</v>
      </c>
      <c r="D588" s="7">
        <v>24</v>
      </c>
      <c r="E588" s="7">
        <v>10</v>
      </c>
      <c r="F588" s="7">
        <v>4</v>
      </c>
      <c r="G588" s="7" t="s">
        <v>19</v>
      </c>
      <c r="H588" s="7" t="s">
        <v>20</v>
      </c>
      <c r="I588" s="7">
        <v>570</v>
      </c>
      <c r="J588" s="7">
        <v>1.0455000000000001</v>
      </c>
      <c r="K588" s="7">
        <v>570</v>
      </c>
      <c r="L588" s="41">
        <v>1.2725</v>
      </c>
      <c r="M588" s="7">
        <f t="shared" si="103"/>
        <v>0.22699999999999987</v>
      </c>
      <c r="N588" s="8">
        <v>0.5</v>
      </c>
      <c r="P588" s="7">
        <v>28.9</v>
      </c>
      <c r="Q588" s="52">
        <v>15.3</v>
      </c>
      <c r="S588" s="9">
        <v>41323</v>
      </c>
      <c r="T588" s="9">
        <v>41326</v>
      </c>
      <c r="U588" s="7">
        <v>3</v>
      </c>
      <c r="V588" s="8">
        <f t="shared" si="104"/>
        <v>0.50417790556932462</v>
      </c>
      <c r="W588" s="8">
        <f t="shared" si="105"/>
        <v>2.2210480421556165</v>
      </c>
      <c r="X588" s="8"/>
      <c r="Y588" s="8"/>
      <c r="Z588" s="8"/>
      <c r="AA588" s="16">
        <f t="shared" si="102"/>
        <v>8.6331404444965078E-5</v>
      </c>
    </row>
    <row r="589" spans="1:29" x14ac:dyDescent="0.2">
      <c r="A589" s="7" t="s">
        <v>4</v>
      </c>
      <c r="B589" s="7" t="s">
        <v>5</v>
      </c>
      <c r="C589" s="7" t="s">
        <v>8</v>
      </c>
      <c r="D589" s="7">
        <v>24</v>
      </c>
      <c r="E589" s="7">
        <v>11</v>
      </c>
      <c r="F589" s="7">
        <v>5</v>
      </c>
      <c r="G589" s="7" t="s">
        <v>19</v>
      </c>
      <c r="H589" s="7" t="s">
        <v>20</v>
      </c>
      <c r="I589" s="7">
        <v>579</v>
      </c>
      <c r="J589" s="7">
        <v>1.0508</v>
      </c>
      <c r="K589" s="7">
        <v>579</v>
      </c>
      <c r="L589" s="41">
        <v>1.2176</v>
      </c>
      <c r="M589" s="7">
        <f t="shared" si="103"/>
        <v>0.16680000000000006</v>
      </c>
      <c r="N589" s="8">
        <v>0.5</v>
      </c>
      <c r="P589" s="7">
        <v>23.31</v>
      </c>
      <c r="Q589" s="52">
        <v>14.2</v>
      </c>
      <c r="S589" s="9">
        <v>41323</v>
      </c>
      <c r="T589" s="9">
        <v>41326</v>
      </c>
      <c r="U589" s="7">
        <v>3</v>
      </c>
      <c r="V589" s="8">
        <f t="shared" si="104"/>
        <v>0.50417790556932462</v>
      </c>
      <c r="W589" s="8">
        <f t="shared" si="105"/>
        <v>3.022649313964775</v>
      </c>
      <c r="X589" s="8"/>
      <c r="Y589" s="8"/>
      <c r="Z589" s="8"/>
      <c r="AA589" s="16">
        <f t="shared" si="102"/>
        <v>1.1748938134896315E-4</v>
      </c>
    </row>
    <row r="590" spans="1:29" x14ac:dyDescent="0.2">
      <c r="A590" s="7" t="s">
        <v>4</v>
      </c>
      <c r="B590" s="7" t="s">
        <v>5</v>
      </c>
      <c r="C590" s="7" t="s">
        <v>8</v>
      </c>
      <c r="D590" s="7">
        <v>24</v>
      </c>
      <c r="E590" s="7">
        <v>12</v>
      </c>
      <c r="F590" s="7">
        <v>6</v>
      </c>
      <c r="G590" s="7" t="s">
        <v>19</v>
      </c>
      <c r="H590" s="7" t="s">
        <v>20</v>
      </c>
      <c r="I590" s="7">
        <v>588</v>
      </c>
      <c r="J590" s="7">
        <v>1.0486</v>
      </c>
      <c r="K590" s="7">
        <v>588</v>
      </c>
      <c r="L590" s="41">
        <v>1.1975</v>
      </c>
      <c r="M590" s="7">
        <f t="shared" si="103"/>
        <v>0.14890000000000003</v>
      </c>
      <c r="N590" s="8">
        <v>0</v>
      </c>
      <c r="P590" s="7">
        <v>17.7</v>
      </c>
      <c r="Q590" s="52">
        <v>13.1</v>
      </c>
      <c r="S590" s="9">
        <v>41323</v>
      </c>
      <c r="T590" s="9">
        <v>41326</v>
      </c>
      <c r="U590" s="7">
        <v>3</v>
      </c>
      <c r="V590" s="8">
        <f t="shared" si="104"/>
        <v>0</v>
      </c>
      <c r="W590" s="8">
        <f t="shared" si="105"/>
        <v>0</v>
      </c>
      <c r="X590" s="8"/>
      <c r="Y590" s="8"/>
      <c r="Z590" s="8"/>
      <c r="AA590" s="16">
        <f t="shared" si="102"/>
        <v>0</v>
      </c>
    </row>
    <row r="591" spans="1:29" x14ac:dyDescent="0.2">
      <c r="A591" s="7" t="s">
        <v>4</v>
      </c>
      <c r="B591" s="7" t="s">
        <v>5</v>
      </c>
      <c r="C591" s="7" t="s">
        <v>6</v>
      </c>
      <c r="D591" s="7">
        <v>24</v>
      </c>
      <c r="E591" s="7">
        <v>13</v>
      </c>
      <c r="F591" s="7">
        <v>1</v>
      </c>
      <c r="G591" s="7" t="s">
        <v>19</v>
      </c>
      <c r="H591" s="7" t="s">
        <v>20</v>
      </c>
      <c r="I591" s="7">
        <v>435</v>
      </c>
      <c r="J591" s="7">
        <v>1.0491999999999999</v>
      </c>
      <c r="K591" s="7">
        <v>435</v>
      </c>
      <c r="L591" s="41">
        <v>1.2613000000000001</v>
      </c>
      <c r="M591" s="7">
        <f t="shared" si="103"/>
        <v>0.21210000000000018</v>
      </c>
      <c r="N591" s="8">
        <v>0</v>
      </c>
      <c r="O591" s="8">
        <v>0</v>
      </c>
      <c r="P591" s="7">
        <v>27.93</v>
      </c>
      <c r="Q591" s="52">
        <v>15.1</v>
      </c>
      <c r="S591" s="9">
        <v>41323</v>
      </c>
      <c r="T591" s="9">
        <v>41326</v>
      </c>
      <c r="U591" s="7">
        <v>3</v>
      </c>
      <c r="V591" s="8">
        <f t="shared" si="104"/>
        <v>0</v>
      </c>
      <c r="W591" s="8">
        <f t="shared" si="105"/>
        <v>0</v>
      </c>
      <c r="X591" s="8">
        <f>AVERAGE(W591:W596)</f>
        <v>0</v>
      </c>
      <c r="Y591" s="8">
        <f>_xlfn.STDEV.S(W591:W596)</f>
        <v>0</v>
      </c>
      <c r="Z591" s="8"/>
    </row>
    <row r="592" spans="1:29" x14ac:dyDescent="0.2">
      <c r="A592" s="7" t="s">
        <v>4</v>
      </c>
      <c r="B592" s="7" t="s">
        <v>5</v>
      </c>
      <c r="C592" s="7" t="s">
        <v>6</v>
      </c>
      <c r="D592" s="7">
        <v>24</v>
      </c>
      <c r="E592" s="7">
        <v>14</v>
      </c>
      <c r="F592" s="7">
        <v>2</v>
      </c>
      <c r="G592" s="7" t="s">
        <v>19</v>
      </c>
      <c r="H592" s="7" t="s">
        <v>20</v>
      </c>
      <c r="I592" s="7">
        <v>444</v>
      </c>
      <c r="J592" s="7">
        <v>1.0508</v>
      </c>
      <c r="K592" s="7">
        <v>444</v>
      </c>
      <c r="L592" s="41">
        <v>1.2222</v>
      </c>
      <c r="M592" s="7">
        <f t="shared" si="103"/>
        <v>0.1714</v>
      </c>
      <c r="N592" s="8">
        <v>0</v>
      </c>
      <c r="O592" s="8">
        <v>0</v>
      </c>
      <c r="P592" s="7">
        <v>26.26</v>
      </c>
      <c r="Q592" s="52">
        <v>14.7</v>
      </c>
      <c r="S592" s="9">
        <v>41323</v>
      </c>
      <c r="T592" s="9">
        <v>41326</v>
      </c>
      <c r="U592" s="7">
        <v>3</v>
      </c>
      <c r="V592" s="8">
        <f t="shared" si="104"/>
        <v>0</v>
      </c>
      <c r="W592" s="8">
        <f t="shared" si="105"/>
        <v>0</v>
      </c>
      <c r="X592" s="8"/>
      <c r="Y592" s="8"/>
      <c r="Z592" s="8"/>
    </row>
    <row r="593" spans="1:32" x14ac:dyDescent="0.2">
      <c r="A593" s="7" t="s">
        <v>4</v>
      </c>
      <c r="B593" s="7" t="s">
        <v>5</v>
      </c>
      <c r="C593" s="7" t="s">
        <v>6</v>
      </c>
      <c r="D593" s="7">
        <v>24</v>
      </c>
      <c r="E593" s="7">
        <v>15</v>
      </c>
      <c r="F593" s="7">
        <v>3</v>
      </c>
      <c r="G593" s="7" t="s">
        <v>19</v>
      </c>
      <c r="H593" s="7" t="s">
        <v>20</v>
      </c>
      <c r="I593" s="7">
        <v>453</v>
      </c>
      <c r="J593" s="7">
        <v>1.0478000000000001</v>
      </c>
      <c r="K593" s="7">
        <v>453</v>
      </c>
      <c r="L593" s="41">
        <v>1.1355999999999999</v>
      </c>
      <c r="M593" s="7">
        <f t="shared" si="103"/>
        <v>8.7799999999999878E-2</v>
      </c>
      <c r="N593" s="8">
        <v>0</v>
      </c>
      <c r="O593" s="8">
        <v>0</v>
      </c>
      <c r="P593" s="7">
        <v>19.23</v>
      </c>
      <c r="Q593" s="52">
        <v>13.5</v>
      </c>
      <c r="S593" s="9">
        <v>41323</v>
      </c>
      <c r="T593" s="9">
        <v>41326</v>
      </c>
      <c r="U593" s="7">
        <v>3</v>
      </c>
      <c r="V593" s="8">
        <f t="shared" si="104"/>
        <v>0</v>
      </c>
      <c r="W593" s="8">
        <f t="shared" si="105"/>
        <v>0</v>
      </c>
      <c r="X593" s="8"/>
      <c r="Y593" s="8"/>
      <c r="Z593" s="8"/>
    </row>
    <row r="594" spans="1:32" x14ac:dyDescent="0.2">
      <c r="A594" s="7" t="s">
        <v>4</v>
      </c>
      <c r="B594" s="7" t="s">
        <v>5</v>
      </c>
      <c r="C594" s="7" t="s">
        <v>6</v>
      </c>
      <c r="D594" s="7">
        <v>24</v>
      </c>
      <c r="E594" s="7">
        <v>16</v>
      </c>
      <c r="F594" s="7">
        <v>4</v>
      </c>
      <c r="G594" s="7" t="s">
        <v>19</v>
      </c>
      <c r="H594" s="7" t="s">
        <v>20</v>
      </c>
      <c r="I594" s="7">
        <v>462</v>
      </c>
      <c r="J594" s="7">
        <v>1.0517000000000001</v>
      </c>
      <c r="K594" s="7">
        <v>462</v>
      </c>
      <c r="L594" s="41">
        <v>1.2198</v>
      </c>
      <c r="M594" s="7">
        <f t="shared" si="103"/>
        <v>0.16809999999999992</v>
      </c>
      <c r="N594" s="8">
        <v>0</v>
      </c>
      <c r="O594" s="8">
        <v>0</v>
      </c>
      <c r="P594" s="7">
        <v>24.07</v>
      </c>
      <c r="Q594" s="52">
        <v>14.1</v>
      </c>
      <c r="S594" s="9">
        <v>41323</v>
      </c>
      <c r="T594" s="9">
        <v>41326</v>
      </c>
      <c r="U594" s="7">
        <v>3</v>
      </c>
      <c r="V594" s="8">
        <f t="shared" si="104"/>
        <v>0</v>
      </c>
      <c r="W594" s="8">
        <f t="shared" si="105"/>
        <v>0</v>
      </c>
      <c r="X594" s="8"/>
      <c r="Y594" s="8"/>
      <c r="Z594" s="8"/>
    </row>
    <row r="595" spans="1:32" x14ac:dyDescent="0.2">
      <c r="A595" s="7" t="s">
        <v>4</v>
      </c>
      <c r="B595" s="7" t="s">
        <v>5</v>
      </c>
      <c r="C595" s="7" t="s">
        <v>6</v>
      </c>
      <c r="D595" s="7">
        <v>24</v>
      </c>
      <c r="E595" s="7">
        <v>17</v>
      </c>
      <c r="F595" s="7">
        <v>5</v>
      </c>
      <c r="G595" s="7" t="s">
        <v>19</v>
      </c>
      <c r="H595" s="7" t="s">
        <v>20</v>
      </c>
      <c r="I595" s="7">
        <v>471</v>
      </c>
      <c r="J595" s="7">
        <v>1.0510999999999999</v>
      </c>
      <c r="K595" s="7">
        <v>471</v>
      </c>
      <c r="L595" s="41">
        <v>1.2547999999999999</v>
      </c>
      <c r="M595" s="7">
        <f t="shared" si="103"/>
        <v>0.20369999999999999</v>
      </c>
      <c r="N595" s="8">
        <v>0</v>
      </c>
      <c r="O595" s="8">
        <v>0</v>
      </c>
      <c r="P595" s="7">
        <v>31.7</v>
      </c>
      <c r="Q595" s="52">
        <v>15.8</v>
      </c>
      <c r="S595" s="9">
        <v>41323</v>
      </c>
      <c r="T595" s="9">
        <v>41326</v>
      </c>
      <c r="U595" s="7">
        <v>3</v>
      </c>
      <c r="V595" s="8">
        <f t="shared" si="104"/>
        <v>0</v>
      </c>
      <c r="W595" s="8">
        <f t="shared" si="105"/>
        <v>0</v>
      </c>
      <c r="X595" s="8"/>
      <c r="Y595" s="8"/>
      <c r="Z595" s="8"/>
    </row>
    <row r="596" spans="1:32" x14ac:dyDescent="0.2">
      <c r="A596" s="7" t="s">
        <v>4</v>
      </c>
      <c r="B596" s="7" t="s">
        <v>5</v>
      </c>
      <c r="C596" s="7" t="s">
        <v>6</v>
      </c>
      <c r="D596" s="7">
        <v>24</v>
      </c>
      <c r="E596" s="7">
        <v>18</v>
      </c>
      <c r="F596" s="7">
        <v>6</v>
      </c>
      <c r="G596" s="7" t="s">
        <v>19</v>
      </c>
      <c r="H596" s="7" t="s">
        <v>20</v>
      </c>
      <c r="I596" s="7">
        <v>480</v>
      </c>
      <c r="J596" s="7">
        <v>1.0532999999999999</v>
      </c>
      <c r="K596" s="7">
        <v>480</v>
      </c>
      <c r="L596" s="41">
        <v>1.1820999999999999</v>
      </c>
      <c r="M596" s="7">
        <f t="shared" si="103"/>
        <v>0.12880000000000003</v>
      </c>
      <c r="N596" s="8">
        <v>0</v>
      </c>
      <c r="O596" s="8">
        <v>0</v>
      </c>
      <c r="P596" s="7">
        <v>20.11</v>
      </c>
      <c r="Q596" s="52">
        <v>13.7</v>
      </c>
      <c r="S596" s="9">
        <v>41323</v>
      </c>
      <c r="T596" s="9">
        <v>41326</v>
      </c>
      <c r="U596" s="7">
        <v>3</v>
      </c>
      <c r="V596" s="8">
        <f t="shared" si="104"/>
        <v>0</v>
      </c>
      <c r="W596" s="8">
        <f t="shared" si="105"/>
        <v>0</v>
      </c>
      <c r="X596" s="8"/>
      <c r="Y596" s="8"/>
      <c r="Z596" s="8"/>
    </row>
    <row r="597" spans="1:32" x14ac:dyDescent="0.2">
      <c r="A597" s="7" t="s">
        <v>4</v>
      </c>
      <c r="B597" s="7" t="s">
        <v>5</v>
      </c>
      <c r="C597" s="7" t="s">
        <v>7</v>
      </c>
      <c r="D597" s="7">
        <v>24</v>
      </c>
      <c r="E597" s="7">
        <v>19</v>
      </c>
      <c r="F597" s="7">
        <v>1</v>
      </c>
      <c r="G597" s="7" t="s">
        <v>19</v>
      </c>
      <c r="H597" s="7" t="s">
        <v>20</v>
      </c>
      <c r="I597" s="7">
        <v>489</v>
      </c>
      <c r="J597" s="7">
        <v>1.0505</v>
      </c>
      <c r="K597" s="7">
        <v>489</v>
      </c>
      <c r="L597" s="41">
        <v>1.2016</v>
      </c>
      <c r="M597" s="7">
        <f t="shared" si="103"/>
        <v>0.15110000000000001</v>
      </c>
      <c r="N597" s="8">
        <v>1</v>
      </c>
      <c r="P597" s="7">
        <v>18.420000000000002</v>
      </c>
      <c r="Q597" s="52">
        <v>13.8</v>
      </c>
      <c r="S597" s="9">
        <v>41323</v>
      </c>
      <c r="T597" s="9">
        <v>41326</v>
      </c>
      <c r="U597" s="7">
        <v>3</v>
      </c>
      <c r="V597" s="8">
        <f t="shared" si="104"/>
        <v>1.0083558111386492</v>
      </c>
      <c r="W597" s="8">
        <f t="shared" si="105"/>
        <v>6.6734335614735221</v>
      </c>
      <c r="X597" s="8">
        <f>AVERAGE(W597:W602)</f>
        <v>9.4639817205802341</v>
      </c>
      <c r="Y597" s="8">
        <f>_xlfn.STDEV.S(W597:W602)</f>
        <v>11.189085973044872</v>
      </c>
      <c r="Z597" s="8"/>
      <c r="AA597" s="16">
        <f t="shared" ref="AA597:AA602" si="106">W597/22846</f>
        <v>2.9210511956025224E-4</v>
      </c>
      <c r="AB597" s="16">
        <f>AVERAGE(AA597:AA602)</f>
        <v>4.1425114770989377E-4</v>
      </c>
      <c r="AC597" s="16">
        <f>_xlfn.STDEV.S(AA597:AA602)</f>
        <v>4.897612699398088E-4</v>
      </c>
    </row>
    <row r="598" spans="1:32" x14ac:dyDescent="0.2">
      <c r="A598" s="7" t="s">
        <v>4</v>
      </c>
      <c r="B598" s="7" t="s">
        <v>5</v>
      </c>
      <c r="C598" s="7" t="s">
        <v>7</v>
      </c>
      <c r="D598" s="7">
        <v>24</v>
      </c>
      <c r="E598" s="7">
        <v>20</v>
      </c>
      <c r="F598" s="7">
        <v>2</v>
      </c>
      <c r="G598" s="7" t="s">
        <v>19</v>
      </c>
      <c r="H598" s="7" t="s">
        <v>20</v>
      </c>
      <c r="I598" s="7">
        <v>498</v>
      </c>
      <c r="J598" s="7">
        <v>1.0517000000000001</v>
      </c>
      <c r="K598" s="7">
        <v>498</v>
      </c>
      <c r="L598" s="41">
        <v>1.1665000000000001</v>
      </c>
      <c r="M598" s="7">
        <f t="shared" si="103"/>
        <v>0.11480000000000001</v>
      </c>
      <c r="N598" s="8">
        <v>3.6</v>
      </c>
      <c r="P598" s="7">
        <v>17.36</v>
      </c>
      <c r="Q598" s="52">
        <v>13.4</v>
      </c>
      <c r="S598" s="9">
        <v>41323</v>
      </c>
      <c r="T598" s="9">
        <v>41326</v>
      </c>
      <c r="U598" s="7">
        <v>3</v>
      </c>
      <c r="V598" s="8">
        <f t="shared" si="104"/>
        <v>3.6300809200991373</v>
      </c>
      <c r="W598" s="8">
        <f t="shared" si="105"/>
        <v>31.62091393814579</v>
      </c>
      <c r="X598" s="8"/>
      <c r="Y598" s="8"/>
      <c r="Z598" s="8"/>
      <c r="AA598" s="16">
        <f t="shared" si="106"/>
        <v>1.3840897285365399E-3</v>
      </c>
    </row>
    <row r="599" spans="1:32" x14ac:dyDescent="0.2">
      <c r="A599" s="7" t="s">
        <v>4</v>
      </c>
      <c r="B599" s="7" t="s">
        <v>5</v>
      </c>
      <c r="C599" s="7" t="s">
        <v>7</v>
      </c>
      <c r="D599" s="7">
        <v>24</v>
      </c>
      <c r="E599" s="7">
        <v>21</v>
      </c>
      <c r="F599" s="7">
        <v>3</v>
      </c>
      <c r="G599" s="7" t="s">
        <v>19</v>
      </c>
      <c r="H599" s="7" t="s">
        <v>20</v>
      </c>
      <c r="I599" s="7">
        <v>507</v>
      </c>
      <c r="J599" s="7">
        <v>1.0501</v>
      </c>
      <c r="K599" s="7">
        <v>507</v>
      </c>
      <c r="L599" s="41">
        <v>1.1964999999999999</v>
      </c>
      <c r="M599" s="7">
        <f t="shared" si="103"/>
        <v>0.14639999999999986</v>
      </c>
      <c r="N599" s="8">
        <v>0.8</v>
      </c>
      <c r="P599" s="7">
        <v>15.8</v>
      </c>
      <c r="Q599" s="52">
        <v>12.7</v>
      </c>
      <c r="S599" s="9">
        <v>41323</v>
      </c>
      <c r="T599" s="9">
        <v>41326</v>
      </c>
      <c r="U599" s="7">
        <v>3</v>
      </c>
      <c r="V599" s="8">
        <f t="shared" si="104"/>
        <v>0.8066846489109194</v>
      </c>
      <c r="W599" s="8">
        <f t="shared" si="105"/>
        <v>5.5101410444734986</v>
      </c>
      <c r="X599" s="8"/>
      <c r="Y599" s="8"/>
      <c r="Z599" s="8"/>
      <c r="AA599" s="16">
        <f t="shared" si="106"/>
        <v>2.4118624899209921E-4</v>
      </c>
    </row>
    <row r="600" spans="1:32" x14ac:dyDescent="0.2">
      <c r="A600" s="7" t="s">
        <v>4</v>
      </c>
      <c r="B600" s="7" t="s">
        <v>5</v>
      </c>
      <c r="C600" s="7" t="s">
        <v>7</v>
      </c>
      <c r="D600" s="7">
        <v>24</v>
      </c>
      <c r="E600" s="7">
        <v>22</v>
      </c>
      <c r="F600" s="7">
        <v>4</v>
      </c>
      <c r="G600" s="7" t="s">
        <v>19</v>
      </c>
      <c r="H600" s="7" t="s">
        <v>20</v>
      </c>
      <c r="I600" s="7">
        <v>516</v>
      </c>
      <c r="J600" s="7">
        <v>1.0556000000000001</v>
      </c>
      <c r="K600" s="7">
        <v>516</v>
      </c>
      <c r="L600" s="41">
        <v>1.2567999999999999</v>
      </c>
      <c r="M600" s="7">
        <f t="shared" si="103"/>
        <v>0.20119999999999982</v>
      </c>
      <c r="N600" s="8">
        <v>1</v>
      </c>
      <c r="P600" s="7">
        <v>28.02</v>
      </c>
      <c r="Q600" s="52">
        <v>15</v>
      </c>
      <c r="S600" s="9">
        <v>41323</v>
      </c>
      <c r="T600" s="9">
        <v>41326</v>
      </c>
      <c r="U600" s="7">
        <v>3</v>
      </c>
      <c r="V600" s="8">
        <f t="shared" si="104"/>
        <v>1.0083558111386492</v>
      </c>
      <c r="W600" s="8">
        <f t="shared" si="105"/>
        <v>5.0117088028759946</v>
      </c>
      <c r="X600" s="8"/>
      <c r="Y600" s="8"/>
      <c r="Z600" s="8"/>
      <c r="AA600" s="16">
        <f t="shared" si="106"/>
        <v>2.1936920261209815E-4</v>
      </c>
    </row>
    <row r="601" spans="1:32" x14ac:dyDescent="0.2">
      <c r="A601" s="7" t="s">
        <v>4</v>
      </c>
      <c r="B601" s="7" t="s">
        <v>5</v>
      </c>
      <c r="C601" s="7" t="s">
        <v>7</v>
      </c>
      <c r="D601" s="7">
        <v>24</v>
      </c>
      <c r="E601" s="7">
        <v>23</v>
      </c>
      <c r="F601" s="7">
        <v>5</v>
      </c>
      <c r="G601" s="7" t="s">
        <v>19</v>
      </c>
      <c r="H601" s="7" t="s">
        <v>20</v>
      </c>
      <c r="I601" s="7">
        <v>525</v>
      </c>
      <c r="J601" s="7">
        <v>1.0531999999999999</v>
      </c>
      <c r="K601" s="7">
        <v>525</v>
      </c>
      <c r="L601" s="41">
        <v>1.2041999999999999</v>
      </c>
      <c r="M601" s="7">
        <f t="shared" si="103"/>
        <v>0.15100000000000002</v>
      </c>
      <c r="N601" s="8">
        <v>0</v>
      </c>
      <c r="P601" s="7">
        <v>20.49</v>
      </c>
      <c r="Q601" s="52">
        <v>13.7</v>
      </c>
      <c r="S601" s="9">
        <v>41323</v>
      </c>
      <c r="T601" s="9">
        <v>41326</v>
      </c>
      <c r="U601" s="7">
        <v>3</v>
      </c>
      <c r="V601" s="8">
        <f t="shared" si="104"/>
        <v>0</v>
      </c>
      <c r="W601" s="8">
        <f t="shared" si="105"/>
        <v>0</v>
      </c>
      <c r="X601" s="8"/>
      <c r="Y601" s="8"/>
      <c r="Z601" s="8"/>
      <c r="AA601" s="16">
        <f t="shared" si="106"/>
        <v>0</v>
      </c>
    </row>
    <row r="602" spans="1:32" x14ac:dyDescent="0.2">
      <c r="A602" s="7" t="s">
        <v>4</v>
      </c>
      <c r="B602" s="7" t="s">
        <v>5</v>
      </c>
      <c r="C602" s="7" t="s">
        <v>7</v>
      </c>
      <c r="D602" s="7">
        <v>24</v>
      </c>
      <c r="E602" s="7">
        <v>24</v>
      </c>
      <c r="F602" s="7">
        <v>6</v>
      </c>
      <c r="G602" s="7" t="s">
        <v>19</v>
      </c>
      <c r="H602" s="7" t="s">
        <v>20</v>
      </c>
      <c r="I602" s="7">
        <v>534</v>
      </c>
      <c r="J602" s="7">
        <v>1.0521</v>
      </c>
      <c r="K602" s="7">
        <v>534</v>
      </c>
      <c r="L602" s="41">
        <v>1.2799</v>
      </c>
      <c r="M602" s="7">
        <f t="shared" si="103"/>
        <v>0.2278</v>
      </c>
      <c r="N602" s="8">
        <v>1.8</v>
      </c>
      <c r="P602" s="7">
        <v>30.05</v>
      </c>
      <c r="Q602" s="52">
        <v>15.2</v>
      </c>
      <c r="S602" s="9">
        <v>41323</v>
      </c>
      <c r="T602" s="9">
        <v>41326</v>
      </c>
      <c r="U602" s="7">
        <v>3</v>
      </c>
      <c r="V602" s="8">
        <f t="shared" si="104"/>
        <v>1.8150404600495686</v>
      </c>
      <c r="W602" s="8">
        <f t="shared" si="105"/>
        <v>7.967692976512593</v>
      </c>
      <c r="X602" s="8"/>
      <c r="Y602" s="8"/>
      <c r="Z602" s="8"/>
      <c r="AA602" s="16">
        <f t="shared" si="106"/>
        <v>3.4875658655837314E-4</v>
      </c>
    </row>
    <row r="603" spans="1:32" x14ac:dyDescent="0.2">
      <c r="A603" s="7" t="s">
        <v>4</v>
      </c>
      <c r="B603" s="7" t="s">
        <v>5</v>
      </c>
      <c r="C603" s="7" t="s">
        <v>9</v>
      </c>
      <c r="D603" s="7">
        <v>24</v>
      </c>
      <c r="E603" s="7">
        <v>25</v>
      </c>
      <c r="F603" s="7">
        <v>1</v>
      </c>
      <c r="G603" s="7" t="s">
        <v>17</v>
      </c>
      <c r="H603" s="7" t="s">
        <v>18</v>
      </c>
      <c r="I603" s="7">
        <v>596</v>
      </c>
      <c r="J603" s="7">
        <v>1.0467</v>
      </c>
      <c r="K603" s="7">
        <v>596</v>
      </c>
      <c r="L603" s="41">
        <v>1.3016000000000001</v>
      </c>
      <c r="M603" s="7">
        <f t="shared" si="103"/>
        <v>0.25490000000000013</v>
      </c>
      <c r="N603" s="8">
        <v>60.7</v>
      </c>
      <c r="P603" s="7">
        <v>18.71</v>
      </c>
      <c r="Q603" s="52">
        <v>13.5</v>
      </c>
      <c r="S603" s="9">
        <v>41323</v>
      </c>
      <c r="T603" s="9">
        <v>41339</v>
      </c>
      <c r="U603" s="7">
        <v>16</v>
      </c>
      <c r="V603" s="8">
        <f t="shared" si="104"/>
        <v>63.454484495428581</v>
      </c>
      <c r="W603" s="8">
        <f t="shared" si="105"/>
        <v>248.9387387031328</v>
      </c>
      <c r="X603" s="8">
        <f>AVERAGE(W603:W608)</f>
        <v>292.08704696987581</v>
      </c>
      <c r="Y603" s="8">
        <f>_xlfn.STDEV.S(W603:W608)</f>
        <v>73.119895243897759</v>
      </c>
      <c r="Z603" s="8"/>
      <c r="AA603" s="16">
        <f t="shared" ref="AA603:AA608" si="107">W603/25727</f>
        <v>9.6761666227361456E-3</v>
      </c>
      <c r="AB603" s="16">
        <f>AVERAGE(AA603:AA608)</f>
        <v>9.461105938309811E-3</v>
      </c>
      <c r="AC603" s="16">
        <f>_xlfn.STDEV.S(AA603:AA608)</f>
        <v>5.2863259593285868E-3</v>
      </c>
      <c r="AD603" s="7">
        <f>AB603*100</f>
        <v>0.94611059383098106</v>
      </c>
      <c r="AE603" s="7">
        <f>AC603*100</f>
        <v>0.52863259593285872</v>
      </c>
      <c r="AF603" s="56" t="s">
        <v>52</v>
      </c>
    </row>
    <row r="604" spans="1:32" x14ac:dyDescent="0.2">
      <c r="A604" s="7" t="s">
        <v>4</v>
      </c>
      <c r="B604" s="7" t="s">
        <v>5</v>
      </c>
      <c r="C604" s="7" t="s">
        <v>9</v>
      </c>
      <c r="D604" s="7">
        <v>24</v>
      </c>
      <c r="E604" s="7">
        <v>26</v>
      </c>
      <c r="F604" s="7">
        <v>2</v>
      </c>
      <c r="G604" s="7" t="s">
        <v>17</v>
      </c>
      <c r="H604" s="7" t="s">
        <v>18</v>
      </c>
      <c r="I604" s="7">
        <v>605</v>
      </c>
      <c r="J604" s="7">
        <v>1.0524</v>
      </c>
      <c r="K604" s="7">
        <v>605</v>
      </c>
      <c r="L604" s="41">
        <v>1.2512000000000001</v>
      </c>
      <c r="M604" s="7">
        <f t="shared" si="103"/>
        <v>0.19880000000000009</v>
      </c>
      <c r="N604" s="8">
        <v>72.3</v>
      </c>
      <c r="P604" s="7">
        <v>14.26</v>
      </c>
      <c r="Q604" s="52">
        <v>12.5</v>
      </c>
      <c r="S604" s="9">
        <v>41323</v>
      </c>
      <c r="T604" s="9">
        <v>41339</v>
      </c>
      <c r="U604" s="7">
        <v>16</v>
      </c>
      <c r="V604" s="8">
        <f t="shared" si="104"/>
        <v>75.58087691959615</v>
      </c>
      <c r="W604" s="8">
        <f t="shared" si="105"/>
        <v>380.18549758348149</v>
      </c>
      <c r="X604" s="8"/>
      <c r="Y604" s="8"/>
      <c r="Z604" s="8"/>
      <c r="AA604" s="16">
        <f t="shared" si="107"/>
        <v>1.4777684828525732E-2</v>
      </c>
    </row>
    <row r="605" spans="1:32" x14ac:dyDescent="0.2">
      <c r="A605" s="7" t="s">
        <v>4</v>
      </c>
      <c r="B605" s="7" t="s">
        <v>5</v>
      </c>
      <c r="C605" s="7" t="s">
        <v>9</v>
      </c>
      <c r="D605" s="7">
        <v>24</v>
      </c>
      <c r="E605" s="7">
        <v>27</v>
      </c>
      <c r="F605" s="7">
        <v>3</v>
      </c>
      <c r="G605" s="7" t="s">
        <v>17</v>
      </c>
      <c r="H605" s="7" t="s">
        <v>18</v>
      </c>
      <c r="I605" s="7">
        <v>614</v>
      </c>
      <c r="J605" s="7">
        <v>1.0599000000000001</v>
      </c>
      <c r="K605" s="7">
        <v>614</v>
      </c>
      <c r="L605" s="41">
        <v>1.3070999999999999</v>
      </c>
      <c r="M605" s="7">
        <f t="shared" si="103"/>
        <v>0.24719999999999986</v>
      </c>
      <c r="N605" s="8">
        <v>80.5</v>
      </c>
      <c r="P605" s="7">
        <v>23.87</v>
      </c>
      <c r="Q605" s="52">
        <v>14.7</v>
      </c>
      <c r="S605" s="9">
        <v>41323</v>
      </c>
      <c r="T605" s="9">
        <v>41339</v>
      </c>
      <c r="U605" s="7">
        <v>16</v>
      </c>
      <c r="V605" s="8">
        <f t="shared" si="104"/>
        <v>84.15298190909391</v>
      </c>
      <c r="W605" s="8">
        <f t="shared" si="105"/>
        <v>340.42468409827654</v>
      </c>
      <c r="X605" s="8"/>
      <c r="Y605" s="8"/>
      <c r="Z605" s="8"/>
      <c r="AA605" s="16">
        <f t="shared" si="107"/>
        <v>1.3232195129563359E-2</v>
      </c>
    </row>
    <row r="606" spans="1:32" x14ac:dyDescent="0.2">
      <c r="A606" s="7" t="s">
        <v>4</v>
      </c>
      <c r="B606" s="7" t="s">
        <v>5</v>
      </c>
      <c r="C606" s="7" t="s">
        <v>9</v>
      </c>
      <c r="D606" s="7">
        <v>24</v>
      </c>
      <c r="E606" s="7">
        <v>28</v>
      </c>
      <c r="F606" s="7">
        <v>4</v>
      </c>
      <c r="G606" s="7" t="s">
        <v>17</v>
      </c>
      <c r="H606" s="7" t="s">
        <v>18</v>
      </c>
      <c r="I606" s="7">
        <v>623</v>
      </c>
      <c r="J606" s="7">
        <v>1.0631999999999999</v>
      </c>
      <c r="K606" s="7">
        <v>623</v>
      </c>
      <c r="L606" s="41">
        <v>1.3292999999999999</v>
      </c>
      <c r="M606" s="7">
        <f t="shared" si="103"/>
        <v>0.2661</v>
      </c>
      <c r="N606" s="8">
        <v>75.3</v>
      </c>
      <c r="P606" s="7">
        <v>19.91</v>
      </c>
      <c r="Q606" s="52">
        <v>13.5</v>
      </c>
      <c r="S606" s="9">
        <v>41323</v>
      </c>
      <c r="T606" s="9">
        <v>41339</v>
      </c>
      <c r="U606" s="7">
        <v>16</v>
      </c>
      <c r="V606" s="8">
        <f t="shared" si="104"/>
        <v>78.717012891363623</v>
      </c>
      <c r="W606" s="8">
        <f t="shared" si="105"/>
        <v>295.81741033958519</v>
      </c>
      <c r="X606" s="8"/>
      <c r="Y606" s="8"/>
      <c r="Z606" s="8"/>
      <c r="AA606" s="16">
        <f t="shared" si="107"/>
        <v>1.1498325119119416E-2</v>
      </c>
    </row>
    <row r="607" spans="1:32" x14ac:dyDescent="0.2">
      <c r="A607" s="7" t="s">
        <v>4</v>
      </c>
      <c r="B607" s="7" t="s">
        <v>5</v>
      </c>
      <c r="C607" s="7" t="s">
        <v>9</v>
      </c>
      <c r="D607" s="7">
        <v>24</v>
      </c>
      <c r="E607" s="7">
        <v>29</v>
      </c>
      <c r="F607" s="7">
        <v>5</v>
      </c>
      <c r="G607" s="7" t="s">
        <v>17</v>
      </c>
      <c r="H607" s="7" t="s">
        <v>18</v>
      </c>
      <c r="I607" s="7">
        <v>632</v>
      </c>
      <c r="J607" s="7">
        <v>1.0529999999999999</v>
      </c>
      <c r="K607" s="7">
        <v>632</v>
      </c>
      <c r="L607" s="41">
        <v>1.3381000000000001</v>
      </c>
      <c r="M607" s="7">
        <f t="shared" si="103"/>
        <v>0.28510000000000013</v>
      </c>
      <c r="N607" s="8">
        <v>53.2</v>
      </c>
      <c r="P607" s="7">
        <v>15.59</v>
      </c>
      <c r="Q607" s="52">
        <v>12.7</v>
      </c>
      <c r="S607" s="9">
        <v>41323</v>
      </c>
      <c r="T607" s="9">
        <v>41339</v>
      </c>
      <c r="U607" s="7">
        <v>16</v>
      </c>
      <c r="V607" s="8">
        <f t="shared" si="104"/>
        <v>55.614144566009891</v>
      </c>
      <c r="W607" s="8">
        <f t="shared" si="105"/>
        <v>195.06890412490307</v>
      </c>
      <c r="X607" s="8"/>
      <c r="Y607" s="8"/>
      <c r="Z607" s="8"/>
      <c r="AA607" s="16">
        <f t="shared" si="107"/>
        <v>7.5822639299142174E-3</v>
      </c>
    </row>
    <row r="608" spans="1:32" x14ac:dyDescent="0.2">
      <c r="A608" s="7" t="s">
        <v>4</v>
      </c>
      <c r="B608" s="7" t="s">
        <v>5</v>
      </c>
      <c r="C608" s="7" t="s">
        <v>9</v>
      </c>
      <c r="D608" s="7">
        <v>24</v>
      </c>
      <c r="E608" s="7">
        <v>30</v>
      </c>
      <c r="F608" s="7">
        <v>6</v>
      </c>
      <c r="G608" s="7" t="s">
        <v>17</v>
      </c>
      <c r="H608" s="7" t="s">
        <v>18</v>
      </c>
      <c r="I608" s="7">
        <v>641</v>
      </c>
      <c r="J608" s="7">
        <v>1.0522</v>
      </c>
      <c r="K608" s="7">
        <v>641</v>
      </c>
      <c r="P608" s="7" t="s">
        <v>43</v>
      </c>
      <c r="Q608" s="52" t="s">
        <v>43</v>
      </c>
      <c r="V608" s="8"/>
      <c r="W608" s="8"/>
      <c r="X608" s="8"/>
      <c r="Y608" s="8"/>
      <c r="Z608" s="8"/>
      <c r="AA608" s="16">
        <f t="shared" si="107"/>
        <v>0</v>
      </c>
    </row>
    <row r="609" spans="1:32" x14ac:dyDescent="0.2">
      <c r="A609" s="7" t="s">
        <v>4</v>
      </c>
      <c r="B609" s="7" t="s">
        <v>5</v>
      </c>
      <c r="C609" s="7" t="s">
        <v>8</v>
      </c>
      <c r="D609" s="7">
        <v>24</v>
      </c>
      <c r="E609" s="7">
        <v>31</v>
      </c>
      <c r="F609" s="7">
        <v>1</v>
      </c>
      <c r="G609" s="7" t="s">
        <v>17</v>
      </c>
      <c r="H609" s="7" t="s">
        <v>18</v>
      </c>
      <c r="I609" s="7">
        <v>542</v>
      </c>
      <c r="J609" s="7">
        <v>1.0518000000000001</v>
      </c>
      <c r="K609" s="7">
        <v>542</v>
      </c>
      <c r="L609" s="41">
        <v>1.3483000000000001</v>
      </c>
      <c r="M609" s="7">
        <f t="shared" ref="M609:M631" si="108">L609-J609</f>
        <v>0.29649999999999999</v>
      </c>
      <c r="N609" s="8">
        <v>5.4</v>
      </c>
      <c r="P609" s="7">
        <v>24.65</v>
      </c>
      <c r="Q609" s="52">
        <v>14.5</v>
      </c>
      <c r="S609" s="9">
        <v>41323</v>
      </c>
      <c r="T609" s="9">
        <v>41339</v>
      </c>
      <c r="U609" s="7">
        <v>16</v>
      </c>
      <c r="V609" s="8">
        <f t="shared" ref="V609:V631" si="109">N609*EXP((LN(2)/$R$3)*U609)</f>
        <v>5.645044749181455</v>
      </c>
      <c r="W609" s="8">
        <f t="shared" ref="W609:W631" si="110">V609/M609</f>
        <v>19.03893675946528</v>
      </c>
      <c r="X609" s="8">
        <f>AVERAGE(W609:W614)</f>
        <v>35.846555284658521</v>
      </c>
      <c r="Y609" s="8">
        <f>_xlfn.STDEV.S(W609:W614)</f>
        <v>30.328944145983677</v>
      </c>
      <c r="Z609" s="8"/>
      <c r="AA609" s="16">
        <f t="shared" ref="AA609:AA614" si="111">W609/41719</f>
        <v>4.5636129244385723E-4</v>
      </c>
      <c r="AB609" s="16">
        <f>AVERAGE(AA609:AA614)</f>
        <v>8.5923812374837658E-4</v>
      </c>
      <c r="AC609" s="16">
        <f>_xlfn.STDEV.S(AA609:AA614)</f>
        <v>7.2698157065087055E-4</v>
      </c>
    </row>
    <row r="610" spans="1:32" x14ac:dyDescent="0.2">
      <c r="A610" s="7" t="s">
        <v>4</v>
      </c>
      <c r="B610" s="7" t="s">
        <v>5</v>
      </c>
      <c r="C610" s="7" t="s">
        <v>8</v>
      </c>
      <c r="D610" s="7">
        <v>24</v>
      </c>
      <c r="E610" s="7">
        <v>32</v>
      </c>
      <c r="F610" s="7">
        <v>2</v>
      </c>
      <c r="G610" s="7" t="s">
        <v>17</v>
      </c>
      <c r="H610" s="7" t="s">
        <v>18</v>
      </c>
      <c r="I610" s="7">
        <v>551</v>
      </c>
      <c r="J610" s="7">
        <v>1.0471999999999999</v>
      </c>
      <c r="K610" s="7">
        <v>551</v>
      </c>
      <c r="L610" s="41">
        <v>1.2574000000000001</v>
      </c>
      <c r="M610" s="7">
        <f t="shared" si="108"/>
        <v>0.21020000000000016</v>
      </c>
      <c r="N610" s="8">
        <v>3.1</v>
      </c>
      <c r="P610" s="7">
        <v>21.36</v>
      </c>
      <c r="Q610" s="52">
        <v>13.7</v>
      </c>
      <c r="S610" s="9">
        <v>41323</v>
      </c>
      <c r="T610" s="9">
        <v>41339</v>
      </c>
      <c r="U610" s="7">
        <v>16</v>
      </c>
      <c r="V610" s="8">
        <f t="shared" si="109"/>
        <v>3.2406738374930577</v>
      </c>
      <c r="W610" s="8">
        <f t="shared" si="110"/>
        <v>15.417097228796647</v>
      </c>
      <c r="X610" s="8"/>
      <c r="Y610" s="8"/>
      <c r="Z610" s="8"/>
      <c r="AA610" s="16">
        <f t="shared" si="111"/>
        <v>3.695461834846628E-4</v>
      </c>
    </row>
    <row r="611" spans="1:32" x14ac:dyDescent="0.2">
      <c r="A611" s="7" t="s">
        <v>4</v>
      </c>
      <c r="B611" s="7" t="s">
        <v>5</v>
      </c>
      <c r="C611" s="7" t="s">
        <v>8</v>
      </c>
      <c r="D611" s="7">
        <v>24</v>
      </c>
      <c r="E611" s="7">
        <v>33</v>
      </c>
      <c r="F611" s="7">
        <v>3</v>
      </c>
      <c r="G611" s="7" t="s">
        <v>17</v>
      </c>
      <c r="H611" s="7" t="s">
        <v>18</v>
      </c>
      <c r="I611" s="7">
        <v>560</v>
      </c>
      <c r="J611" s="7">
        <v>1.0536000000000001</v>
      </c>
      <c r="K611" s="7">
        <v>560</v>
      </c>
      <c r="L611" s="41">
        <v>1.3492</v>
      </c>
      <c r="M611" s="7">
        <f t="shared" si="108"/>
        <v>0.29559999999999986</v>
      </c>
      <c r="N611" s="8">
        <v>16</v>
      </c>
      <c r="P611" s="7">
        <v>24.33</v>
      </c>
      <c r="Q611" s="52">
        <v>14.3</v>
      </c>
      <c r="S611" s="9">
        <v>41323</v>
      </c>
      <c r="T611" s="9">
        <v>41339</v>
      </c>
      <c r="U611" s="7">
        <v>16</v>
      </c>
      <c r="V611" s="8">
        <f t="shared" si="109"/>
        <v>16.7260585160932</v>
      </c>
      <c r="W611" s="8">
        <f t="shared" si="110"/>
        <v>56.583418525349146</v>
      </c>
      <c r="X611" s="8"/>
      <c r="Y611" s="8"/>
      <c r="Z611" s="8"/>
      <c r="AA611" s="16">
        <f t="shared" si="111"/>
        <v>1.3562985336501149E-3</v>
      </c>
    </row>
    <row r="612" spans="1:32" x14ac:dyDescent="0.2">
      <c r="A612" s="7" t="s">
        <v>4</v>
      </c>
      <c r="B612" s="7" t="s">
        <v>5</v>
      </c>
      <c r="C612" s="7" t="s">
        <v>8</v>
      </c>
      <c r="D612" s="7">
        <v>24</v>
      </c>
      <c r="E612" s="7">
        <v>34</v>
      </c>
      <c r="F612" s="7">
        <v>4</v>
      </c>
      <c r="G612" s="7" t="s">
        <v>17</v>
      </c>
      <c r="H612" s="7" t="s">
        <v>18</v>
      </c>
      <c r="I612" s="7">
        <v>569</v>
      </c>
      <c r="J612" s="7">
        <v>1.0490999999999999</v>
      </c>
      <c r="K612" s="7">
        <v>569</v>
      </c>
      <c r="L612" s="41">
        <v>1.3635999999999999</v>
      </c>
      <c r="M612" s="7">
        <f t="shared" si="108"/>
        <v>0.3145</v>
      </c>
      <c r="N612" s="8">
        <v>25.9</v>
      </c>
      <c r="P612" s="7">
        <v>28.9</v>
      </c>
      <c r="Q612" s="52">
        <v>15.3</v>
      </c>
      <c r="S612" s="9">
        <v>41323</v>
      </c>
      <c r="T612" s="9">
        <v>41339</v>
      </c>
      <c r="U612" s="7">
        <v>16</v>
      </c>
      <c r="V612" s="8">
        <f t="shared" si="109"/>
        <v>27.075307222925865</v>
      </c>
      <c r="W612" s="8">
        <f t="shared" si="110"/>
        <v>86.090007068126752</v>
      </c>
      <c r="X612" s="8"/>
      <c r="Y612" s="8"/>
      <c r="Z612" s="8"/>
      <c r="AA612" s="16">
        <f t="shared" si="111"/>
        <v>2.0635683278153061E-3</v>
      </c>
    </row>
    <row r="613" spans="1:32" x14ac:dyDescent="0.2">
      <c r="A613" s="7" t="s">
        <v>4</v>
      </c>
      <c r="B613" s="7" t="s">
        <v>5</v>
      </c>
      <c r="C613" s="7" t="s">
        <v>8</v>
      </c>
      <c r="D613" s="7">
        <v>24</v>
      </c>
      <c r="E613" s="7">
        <v>35</v>
      </c>
      <c r="F613" s="7">
        <v>5</v>
      </c>
      <c r="G613" s="7" t="s">
        <v>17</v>
      </c>
      <c r="H613" s="7" t="s">
        <v>18</v>
      </c>
      <c r="I613" s="7">
        <v>578</v>
      </c>
      <c r="J613" s="7">
        <v>1.052</v>
      </c>
      <c r="K613" s="7">
        <v>578</v>
      </c>
      <c r="L613" s="41">
        <v>1.3334999999999999</v>
      </c>
      <c r="M613" s="7">
        <f t="shared" si="108"/>
        <v>0.28149999999999986</v>
      </c>
      <c r="N613" s="8">
        <v>8.8000000000000007</v>
      </c>
      <c r="P613" s="7">
        <v>23.31</v>
      </c>
      <c r="Q613" s="52">
        <v>14.2</v>
      </c>
      <c r="S613" s="9">
        <v>41323</v>
      </c>
      <c r="T613" s="9">
        <v>41339</v>
      </c>
      <c r="U613" s="7">
        <v>16</v>
      </c>
      <c r="V613" s="8">
        <f t="shared" si="109"/>
        <v>9.1993321838512614</v>
      </c>
      <c r="W613" s="8">
        <f t="shared" si="110"/>
        <v>32.679688042100409</v>
      </c>
      <c r="X613" s="8"/>
      <c r="Y613" s="8"/>
      <c r="Z613" s="8"/>
      <c r="AA613" s="16">
        <f t="shared" si="111"/>
        <v>7.833286522232174E-4</v>
      </c>
    </row>
    <row r="614" spans="1:32" x14ac:dyDescent="0.2">
      <c r="A614" s="7" t="s">
        <v>4</v>
      </c>
      <c r="B614" s="7" t="s">
        <v>5</v>
      </c>
      <c r="C614" s="7" t="s">
        <v>8</v>
      </c>
      <c r="D614" s="7">
        <v>24</v>
      </c>
      <c r="E614" s="7">
        <v>36</v>
      </c>
      <c r="F614" s="7">
        <v>6</v>
      </c>
      <c r="G614" s="7" t="s">
        <v>17</v>
      </c>
      <c r="H614" s="7" t="s">
        <v>18</v>
      </c>
      <c r="I614" s="7">
        <v>587</v>
      </c>
      <c r="J614" s="7">
        <v>1.0475000000000001</v>
      </c>
      <c r="K614" s="7">
        <v>587</v>
      </c>
      <c r="L614" s="41">
        <v>1.3251999999999999</v>
      </c>
      <c r="M614" s="7">
        <f t="shared" si="108"/>
        <v>0.27769999999999984</v>
      </c>
      <c r="N614" s="8">
        <v>1.4</v>
      </c>
      <c r="P614" s="44">
        <v>17.7</v>
      </c>
      <c r="Q614" s="52">
        <v>13.1</v>
      </c>
      <c r="S614" s="9">
        <v>41323</v>
      </c>
      <c r="T614" s="9">
        <v>41339</v>
      </c>
      <c r="U614" s="7">
        <v>16</v>
      </c>
      <c r="V614" s="8">
        <f t="shared" si="109"/>
        <v>1.463530120158155</v>
      </c>
      <c r="W614" s="8">
        <f t="shared" si="110"/>
        <v>5.2701840841129126</v>
      </c>
      <c r="X614" s="8"/>
      <c r="Y614" s="8"/>
      <c r="Z614" s="8"/>
      <c r="AA614" s="16">
        <f t="shared" si="111"/>
        <v>1.2632575287310129E-4</v>
      </c>
    </row>
    <row r="615" spans="1:32" x14ac:dyDescent="0.2">
      <c r="A615" s="7" t="s">
        <v>4</v>
      </c>
      <c r="B615" s="7" t="s">
        <v>5</v>
      </c>
      <c r="C615" s="7" t="s">
        <v>6</v>
      </c>
      <c r="D615" s="7">
        <v>24</v>
      </c>
      <c r="E615" s="7">
        <v>37</v>
      </c>
      <c r="F615" s="7">
        <v>1</v>
      </c>
      <c r="G615" s="7" t="s">
        <v>17</v>
      </c>
      <c r="H615" s="7" t="s">
        <v>18</v>
      </c>
      <c r="I615" s="7">
        <v>434</v>
      </c>
      <c r="J615" s="7">
        <v>1.044</v>
      </c>
      <c r="K615" s="7">
        <v>434</v>
      </c>
      <c r="L615" s="41">
        <v>1.3940999999999999</v>
      </c>
      <c r="M615" s="7">
        <f t="shared" si="108"/>
        <v>0.35009999999999986</v>
      </c>
      <c r="N615" s="8">
        <v>2.2999999999999998</v>
      </c>
      <c r="P615" s="7">
        <v>27.93</v>
      </c>
      <c r="Q615" s="52">
        <v>15.1</v>
      </c>
      <c r="S615" s="9">
        <v>41323</v>
      </c>
      <c r="T615" s="9">
        <v>41339</v>
      </c>
      <c r="U615" s="7">
        <v>16</v>
      </c>
      <c r="V615" s="8">
        <f t="shared" si="109"/>
        <v>2.4043709116883973</v>
      </c>
      <c r="W615" s="8">
        <f t="shared" si="110"/>
        <v>6.867668985113963</v>
      </c>
      <c r="X615" s="8">
        <f>AVERAGE(W615:W620)</f>
        <v>8.7593331037203495</v>
      </c>
      <c r="Y615" s="8">
        <f>_xlfn.STDEV.S(W615:W620)</f>
        <v>6.3642213243173735</v>
      </c>
      <c r="Z615" s="8"/>
    </row>
    <row r="616" spans="1:32" x14ac:dyDescent="0.2">
      <c r="A616" s="7" t="s">
        <v>4</v>
      </c>
      <c r="B616" s="7" t="s">
        <v>5</v>
      </c>
      <c r="C616" s="7" t="s">
        <v>6</v>
      </c>
      <c r="D616" s="7">
        <v>24</v>
      </c>
      <c r="E616" s="7">
        <v>38</v>
      </c>
      <c r="F616" s="7">
        <v>2</v>
      </c>
      <c r="G616" s="7" t="s">
        <v>17</v>
      </c>
      <c r="H616" s="7" t="s">
        <v>18</v>
      </c>
      <c r="I616" s="7">
        <v>443</v>
      </c>
      <c r="J616" s="7">
        <v>1.0503</v>
      </c>
      <c r="K616" s="7">
        <v>443</v>
      </c>
      <c r="L616" s="41">
        <v>1.4635</v>
      </c>
      <c r="M616" s="7">
        <f t="shared" si="108"/>
        <v>0.41320000000000001</v>
      </c>
      <c r="N616" s="8">
        <v>2.8</v>
      </c>
      <c r="P616" s="7">
        <v>26.26</v>
      </c>
      <c r="Q616" s="52">
        <v>14.7</v>
      </c>
      <c r="S616" s="9">
        <v>41323</v>
      </c>
      <c r="T616" s="9">
        <v>41339</v>
      </c>
      <c r="U616" s="7">
        <v>16</v>
      </c>
      <c r="V616" s="8">
        <f t="shared" si="109"/>
        <v>2.92706024031631</v>
      </c>
      <c r="W616" s="8">
        <f t="shared" si="110"/>
        <v>7.0838824789842931</v>
      </c>
      <c r="X616" s="8"/>
      <c r="Y616" s="8"/>
      <c r="Z616" s="8"/>
    </row>
    <row r="617" spans="1:32" x14ac:dyDescent="0.2">
      <c r="A617" s="7" t="s">
        <v>4</v>
      </c>
      <c r="B617" s="7" t="s">
        <v>5</v>
      </c>
      <c r="C617" s="7" t="s">
        <v>6</v>
      </c>
      <c r="D617" s="7">
        <v>24</v>
      </c>
      <c r="E617" s="7">
        <v>39</v>
      </c>
      <c r="F617" s="7">
        <v>3</v>
      </c>
      <c r="G617" s="7" t="s">
        <v>17</v>
      </c>
      <c r="H617" s="7" t="s">
        <v>18</v>
      </c>
      <c r="I617" s="7">
        <v>452</v>
      </c>
      <c r="J617" s="7">
        <v>1.0521</v>
      </c>
      <c r="K617" s="7">
        <v>452</v>
      </c>
      <c r="L617" s="41">
        <v>1.2625</v>
      </c>
      <c r="M617" s="7">
        <f t="shared" si="108"/>
        <v>0.21039999999999992</v>
      </c>
      <c r="N617" s="8">
        <v>3.9</v>
      </c>
      <c r="P617" s="7">
        <v>19.23</v>
      </c>
      <c r="Q617" s="52">
        <v>13.5</v>
      </c>
      <c r="S617" s="9">
        <v>41323</v>
      </c>
      <c r="T617" s="9">
        <v>41339</v>
      </c>
      <c r="U617" s="7">
        <v>16</v>
      </c>
      <c r="V617" s="8">
        <f t="shared" si="109"/>
        <v>4.0769767632977176</v>
      </c>
      <c r="W617" s="8">
        <f t="shared" si="110"/>
        <v>19.37726598525532</v>
      </c>
      <c r="X617" s="8"/>
      <c r="Y617" s="8"/>
      <c r="Z617" s="8"/>
    </row>
    <row r="618" spans="1:32" x14ac:dyDescent="0.2">
      <c r="A618" s="7" t="s">
        <v>4</v>
      </c>
      <c r="B618" s="7" t="s">
        <v>5</v>
      </c>
      <c r="C618" s="7" t="s">
        <v>6</v>
      </c>
      <c r="D618" s="7">
        <v>24</v>
      </c>
      <c r="E618" s="7">
        <v>40</v>
      </c>
      <c r="F618" s="7">
        <v>4</v>
      </c>
      <c r="G618" s="7" t="s">
        <v>17</v>
      </c>
      <c r="H618" s="7" t="s">
        <v>18</v>
      </c>
      <c r="I618" s="7">
        <v>461</v>
      </c>
      <c r="J618" s="7">
        <v>1.0535000000000001</v>
      </c>
      <c r="K618" s="7">
        <v>461</v>
      </c>
      <c r="L618" s="41">
        <v>1.3794</v>
      </c>
      <c r="M618" s="7">
        <f t="shared" si="108"/>
        <v>0.32589999999999986</v>
      </c>
      <c r="N618" s="8">
        <v>3.5</v>
      </c>
      <c r="P618" s="7">
        <v>24.07</v>
      </c>
      <c r="Q618" s="52">
        <v>14.1</v>
      </c>
      <c r="S618" s="9">
        <v>41323</v>
      </c>
      <c r="T618" s="9">
        <v>41339</v>
      </c>
      <c r="U618" s="7">
        <v>16</v>
      </c>
      <c r="V618" s="8">
        <f t="shared" si="109"/>
        <v>3.6588253003953874</v>
      </c>
      <c r="W618" s="8">
        <f t="shared" si="110"/>
        <v>11.226834306214757</v>
      </c>
      <c r="X618" s="8"/>
      <c r="Y618" s="8"/>
      <c r="Z618" s="8"/>
    </row>
    <row r="619" spans="1:32" x14ac:dyDescent="0.2">
      <c r="A619" s="7" t="s">
        <v>4</v>
      </c>
      <c r="B619" s="7" t="s">
        <v>5</v>
      </c>
      <c r="C619" s="7" t="s">
        <v>6</v>
      </c>
      <c r="D619" s="7">
        <v>24</v>
      </c>
      <c r="E619" s="7">
        <v>41</v>
      </c>
      <c r="F619" s="7">
        <v>5</v>
      </c>
      <c r="G619" s="7" t="s">
        <v>17</v>
      </c>
      <c r="H619" s="7" t="s">
        <v>18</v>
      </c>
      <c r="I619" s="7">
        <v>470</v>
      </c>
      <c r="J619" s="7">
        <v>1.0504</v>
      </c>
      <c r="K619" s="7">
        <v>470</v>
      </c>
      <c r="L619" s="41">
        <v>1.3640000000000001</v>
      </c>
      <c r="M619" s="7">
        <f t="shared" si="108"/>
        <v>0.3136000000000001</v>
      </c>
      <c r="N619" s="8">
        <v>2.4</v>
      </c>
      <c r="P619" s="7">
        <v>31.7</v>
      </c>
      <c r="Q619" s="52">
        <v>15.8</v>
      </c>
      <c r="S619" s="9">
        <v>41323</v>
      </c>
      <c r="T619" s="9">
        <v>41339</v>
      </c>
      <c r="U619" s="7">
        <v>16</v>
      </c>
      <c r="V619" s="8">
        <f t="shared" si="109"/>
        <v>2.5089087774139798</v>
      </c>
      <c r="W619" s="8">
        <f t="shared" si="110"/>
        <v>8.0003468667537589</v>
      </c>
      <c r="X619" s="8"/>
      <c r="Y619" s="8"/>
      <c r="Z619" s="8"/>
    </row>
    <row r="620" spans="1:32" x14ac:dyDescent="0.2">
      <c r="A620" s="7" t="s">
        <v>4</v>
      </c>
      <c r="B620" s="7" t="s">
        <v>5</v>
      </c>
      <c r="C620" s="7" t="s">
        <v>6</v>
      </c>
      <c r="D620" s="7">
        <v>24</v>
      </c>
      <c r="E620" s="7">
        <v>42</v>
      </c>
      <c r="F620" s="7">
        <v>6</v>
      </c>
      <c r="G620" s="7" t="s">
        <v>17</v>
      </c>
      <c r="H620" s="7" t="s">
        <v>18</v>
      </c>
      <c r="I620" s="7">
        <v>479</v>
      </c>
      <c r="J620" s="7">
        <v>1.0536000000000001</v>
      </c>
      <c r="K620" s="7">
        <v>479</v>
      </c>
      <c r="L620" s="41">
        <v>1.2958000000000001</v>
      </c>
      <c r="M620" s="7">
        <f t="shared" si="108"/>
        <v>0.24219999999999997</v>
      </c>
      <c r="N620" s="8">
        <v>0</v>
      </c>
      <c r="P620" s="7">
        <v>20.11</v>
      </c>
      <c r="Q620" s="52">
        <v>13.7</v>
      </c>
      <c r="S620" s="9">
        <v>41323</v>
      </c>
      <c r="T620" s="9">
        <v>41339</v>
      </c>
      <c r="U620" s="7">
        <v>16</v>
      </c>
      <c r="V620" s="8">
        <f t="shared" si="109"/>
        <v>0</v>
      </c>
      <c r="W620" s="8">
        <f t="shared" si="110"/>
        <v>0</v>
      </c>
      <c r="X620" s="8"/>
      <c r="Y620" s="8"/>
      <c r="Z620" s="8"/>
    </row>
    <row r="621" spans="1:32" x14ac:dyDescent="0.2">
      <c r="A621" s="7" t="s">
        <v>4</v>
      </c>
      <c r="B621" s="7" t="s">
        <v>5</v>
      </c>
      <c r="C621" s="7" t="s">
        <v>7</v>
      </c>
      <c r="D621" s="7">
        <v>24</v>
      </c>
      <c r="E621" s="7">
        <v>43</v>
      </c>
      <c r="F621" s="7">
        <v>1</v>
      </c>
      <c r="G621" s="7" t="s">
        <v>17</v>
      </c>
      <c r="H621" s="7" t="s">
        <v>18</v>
      </c>
      <c r="I621" s="7">
        <v>488</v>
      </c>
      <c r="J621" s="7">
        <v>1.0513999999999999</v>
      </c>
      <c r="K621" s="7">
        <v>488</v>
      </c>
      <c r="L621" s="41">
        <v>1.2816000000000001</v>
      </c>
      <c r="M621" s="7">
        <f t="shared" si="108"/>
        <v>0.23020000000000018</v>
      </c>
      <c r="N621" s="8">
        <v>38.5</v>
      </c>
      <c r="P621" s="7">
        <v>18.420000000000002</v>
      </c>
      <c r="Q621" s="52">
        <v>13.8</v>
      </c>
      <c r="S621" s="9">
        <v>41323</v>
      </c>
      <c r="T621" s="9">
        <v>41339</v>
      </c>
      <c r="U621" s="7">
        <v>16</v>
      </c>
      <c r="V621" s="8">
        <f t="shared" si="109"/>
        <v>40.247078304349266</v>
      </c>
      <c r="W621" s="8">
        <f t="shared" si="110"/>
        <v>174.83526630907573</v>
      </c>
      <c r="X621" s="8">
        <f>AVERAGE(W621:W626)</f>
        <v>448.26794153539021</v>
      </c>
      <c r="Y621" s="8">
        <f>_xlfn.STDEV.S(W621:W626)</f>
        <v>189.00660889766235</v>
      </c>
      <c r="Z621" s="8"/>
      <c r="AA621" s="16">
        <f t="shared" ref="AA621:AA626" si="112">W621/22846</f>
        <v>7.6527736281657944E-3</v>
      </c>
      <c r="AB621" s="16">
        <f>AVERAGE(AA621:AA626)</f>
        <v>1.9621287819985563E-2</v>
      </c>
      <c r="AC621" s="16">
        <f>_xlfn.STDEV.S(AA621:AA626)</f>
        <v>8.2730722620004641E-3</v>
      </c>
      <c r="AD621" s="7">
        <f>AB621*100</f>
        <v>1.9621287819985562</v>
      </c>
      <c r="AE621" s="7">
        <f>AC621*100</f>
        <v>0.82730722620004638</v>
      </c>
      <c r="AF621" s="56" t="s">
        <v>52</v>
      </c>
    </row>
    <row r="622" spans="1:32" x14ac:dyDescent="0.2">
      <c r="A622" s="7" t="s">
        <v>4</v>
      </c>
      <c r="B622" s="7" t="s">
        <v>5</v>
      </c>
      <c r="C622" s="7" t="s">
        <v>7</v>
      </c>
      <c r="D622" s="7">
        <v>24</v>
      </c>
      <c r="E622" s="7">
        <v>44</v>
      </c>
      <c r="F622" s="7">
        <v>2</v>
      </c>
      <c r="G622" s="7" t="s">
        <v>17</v>
      </c>
      <c r="H622" s="7" t="s">
        <v>18</v>
      </c>
      <c r="I622" s="7">
        <v>497</v>
      </c>
      <c r="J622" s="7">
        <v>1.0682</v>
      </c>
      <c r="K622" s="7">
        <v>497</v>
      </c>
      <c r="L622" s="41">
        <v>1.2942</v>
      </c>
      <c r="M622" s="7">
        <f t="shared" si="108"/>
        <v>0.22599999999999998</v>
      </c>
      <c r="N622" s="8">
        <v>143.80000000000001</v>
      </c>
      <c r="P622" s="7">
        <v>17.36</v>
      </c>
      <c r="Q622" s="52">
        <v>13.4</v>
      </c>
      <c r="S622" s="9">
        <v>41323</v>
      </c>
      <c r="T622" s="9">
        <v>41339</v>
      </c>
      <c r="U622" s="7">
        <v>16</v>
      </c>
      <c r="V622" s="8">
        <f t="shared" si="109"/>
        <v>150.32545091338764</v>
      </c>
      <c r="W622" s="8">
        <f t="shared" si="110"/>
        <v>665.15686244861797</v>
      </c>
      <c r="X622" s="8"/>
      <c r="Y622" s="8"/>
      <c r="Z622" s="8"/>
      <c r="AA622" s="16">
        <f t="shared" si="112"/>
        <v>2.9114806200149609E-2</v>
      </c>
    </row>
    <row r="623" spans="1:32" x14ac:dyDescent="0.2">
      <c r="A623" s="7" t="s">
        <v>4</v>
      </c>
      <c r="B623" s="7" t="s">
        <v>5</v>
      </c>
      <c r="C623" s="7" t="s">
        <v>7</v>
      </c>
      <c r="D623" s="7">
        <v>24</v>
      </c>
      <c r="E623" s="7">
        <v>45</v>
      </c>
      <c r="F623" s="7">
        <v>3</v>
      </c>
      <c r="G623" s="7" t="s">
        <v>17</v>
      </c>
      <c r="H623" s="7" t="s">
        <v>18</v>
      </c>
      <c r="I623" s="7">
        <v>506</v>
      </c>
      <c r="J623" s="7">
        <v>1.0507</v>
      </c>
      <c r="K623" s="7">
        <v>506</v>
      </c>
      <c r="L623" s="41">
        <v>1.2694000000000001</v>
      </c>
      <c r="M623" s="7">
        <f t="shared" si="108"/>
        <v>0.21870000000000012</v>
      </c>
      <c r="N623" s="8">
        <v>132</v>
      </c>
      <c r="P623" s="7">
        <v>15.8</v>
      </c>
      <c r="Q623" s="52">
        <v>12.7</v>
      </c>
      <c r="S623" s="9">
        <v>41323</v>
      </c>
      <c r="T623" s="9">
        <v>41339</v>
      </c>
      <c r="U623" s="7">
        <v>16</v>
      </c>
      <c r="V623" s="8">
        <f t="shared" si="109"/>
        <v>137.9899827577689</v>
      </c>
      <c r="W623" s="8">
        <f t="shared" si="110"/>
        <v>630.95556816538101</v>
      </c>
      <c r="X623" s="8"/>
      <c r="Y623" s="8"/>
      <c r="Z623" s="8"/>
      <c r="AA623" s="16">
        <f t="shared" si="112"/>
        <v>2.7617769769998295E-2</v>
      </c>
    </row>
    <row r="624" spans="1:32" x14ac:dyDescent="0.2">
      <c r="A624" s="7" t="s">
        <v>4</v>
      </c>
      <c r="B624" s="7" t="s">
        <v>5</v>
      </c>
      <c r="C624" s="7" t="s">
        <v>7</v>
      </c>
      <c r="D624" s="7">
        <v>24</v>
      </c>
      <c r="E624" s="7">
        <v>46</v>
      </c>
      <c r="F624" s="7">
        <v>4</v>
      </c>
      <c r="G624" s="7" t="s">
        <v>17</v>
      </c>
      <c r="H624" s="7" t="s">
        <v>18</v>
      </c>
      <c r="I624" s="7">
        <v>515</v>
      </c>
      <c r="J624" s="7">
        <v>1.0591999999999999</v>
      </c>
      <c r="K624" s="7">
        <v>515</v>
      </c>
      <c r="L624" s="41">
        <v>1.4595</v>
      </c>
      <c r="M624" s="7">
        <f t="shared" si="108"/>
        <v>0.4003000000000001</v>
      </c>
      <c r="N624" s="8">
        <v>174</v>
      </c>
      <c r="P624" s="7">
        <v>28.02</v>
      </c>
      <c r="Q624" s="52">
        <v>15</v>
      </c>
      <c r="S624" s="9">
        <v>41323</v>
      </c>
      <c r="T624" s="9">
        <v>41339</v>
      </c>
      <c r="U624" s="7">
        <v>16</v>
      </c>
      <c r="V624" s="8">
        <f t="shared" si="109"/>
        <v>181.89588636251355</v>
      </c>
      <c r="W624" s="8">
        <f t="shared" si="110"/>
        <v>454.39891671874472</v>
      </c>
      <c r="X624" s="8"/>
      <c r="Y624" s="8"/>
      <c r="Z624" s="8"/>
      <c r="AA624" s="16">
        <f t="shared" si="112"/>
        <v>1.9889648810240072E-2</v>
      </c>
    </row>
    <row r="625" spans="1:27" x14ac:dyDescent="0.2">
      <c r="A625" s="7" t="s">
        <v>4</v>
      </c>
      <c r="B625" s="7" t="s">
        <v>5</v>
      </c>
      <c r="C625" s="7" t="s">
        <v>7</v>
      </c>
      <c r="D625" s="7">
        <v>24</v>
      </c>
      <c r="E625" s="7">
        <v>47</v>
      </c>
      <c r="F625" s="7">
        <v>5</v>
      </c>
      <c r="G625" s="7" t="s">
        <v>17</v>
      </c>
      <c r="H625" s="7" t="s">
        <v>18</v>
      </c>
      <c r="I625" s="7">
        <v>524</v>
      </c>
      <c r="J625" s="7">
        <v>1.0518000000000001</v>
      </c>
      <c r="K625" s="7">
        <v>524</v>
      </c>
      <c r="L625" s="41">
        <v>1.2894000000000001</v>
      </c>
      <c r="M625" s="7">
        <f t="shared" si="108"/>
        <v>0.23760000000000003</v>
      </c>
      <c r="N625" s="8">
        <v>67.400000000000006</v>
      </c>
      <c r="O625" s="46"/>
      <c r="P625" s="44">
        <v>20.49</v>
      </c>
      <c r="Q625" s="52">
        <v>13.7</v>
      </c>
      <c r="S625" s="9">
        <v>41323</v>
      </c>
      <c r="T625" s="9">
        <v>41339</v>
      </c>
      <c r="U625" s="7">
        <v>16</v>
      </c>
      <c r="V625" s="8">
        <f t="shared" si="109"/>
        <v>70.458521499042618</v>
      </c>
      <c r="W625" s="8">
        <f t="shared" si="110"/>
        <v>296.54259890169448</v>
      </c>
      <c r="X625" s="8"/>
      <c r="Y625" s="8"/>
      <c r="Z625" s="8"/>
      <c r="AA625" s="16">
        <f t="shared" si="112"/>
        <v>1.2980066484360259E-2</v>
      </c>
    </row>
    <row r="626" spans="1:27" x14ac:dyDescent="0.2">
      <c r="A626" s="7" t="s">
        <v>4</v>
      </c>
      <c r="B626" s="7" t="s">
        <v>5</v>
      </c>
      <c r="C626" s="7" t="s">
        <v>7</v>
      </c>
      <c r="D626" s="7">
        <v>24</v>
      </c>
      <c r="E626" s="7">
        <v>48</v>
      </c>
      <c r="F626" s="7">
        <v>6</v>
      </c>
      <c r="G626" s="7" t="s">
        <v>17</v>
      </c>
      <c r="H626" s="7" t="s">
        <v>18</v>
      </c>
      <c r="I626" s="7">
        <v>533</v>
      </c>
      <c r="J626" s="7">
        <v>1.0524</v>
      </c>
      <c r="K626" s="7">
        <v>533</v>
      </c>
      <c r="L626" s="41">
        <v>1.389</v>
      </c>
      <c r="M626" s="7">
        <f t="shared" si="108"/>
        <v>0.33660000000000001</v>
      </c>
      <c r="N626" s="8">
        <v>150.6</v>
      </c>
      <c r="O626" s="46"/>
      <c r="P626" s="44">
        <v>30.05</v>
      </c>
      <c r="Q626" s="52">
        <v>15.2</v>
      </c>
      <c r="S626" s="9">
        <v>41323</v>
      </c>
      <c r="T626" s="9">
        <v>41339</v>
      </c>
      <c r="U626" s="7">
        <v>16</v>
      </c>
      <c r="V626" s="8">
        <f t="shared" si="109"/>
        <v>157.43402578272725</v>
      </c>
      <c r="W626" s="8">
        <f t="shared" si="110"/>
        <v>467.71843666882722</v>
      </c>
      <c r="X626" s="8"/>
      <c r="Y626" s="8"/>
      <c r="Z626" s="8"/>
      <c r="AA626" s="16">
        <f t="shared" si="112"/>
        <v>2.0472662026999353E-2</v>
      </c>
    </row>
    <row r="627" spans="1:27" x14ac:dyDescent="0.2">
      <c r="A627" s="7" t="s">
        <v>4</v>
      </c>
      <c r="B627" s="7" t="s">
        <v>5</v>
      </c>
      <c r="C627" s="7" t="s">
        <v>9</v>
      </c>
      <c r="D627" s="7">
        <v>24</v>
      </c>
      <c r="E627" s="7">
        <v>49</v>
      </c>
      <c r="F627" s="7">
        <v>1</v>
      </c>
      <c r="G627" s="7" t="s">
        <v>31</v>
      </c>
      <c r="H627" s="7" t="s">
        <v>32</v>
      </c>
      <c r="I627" s="7">
        <v>603</v>
      </c>
      <c r="J627" s="7">
        <v>1.0491999999999999</v>
      </c>
      <c r="K627" s="7">
        <v>603</v>
      </c>
      <c r="L627" s="41">
        <v>1.069</v>
      </c>
      <c r="M627" s="7">
        <f t="shared" si="108"/>
        <v>1.980000000000004E-2</v>
      </c>
      <c r="N627" s="8">
        <v>3.8</v>
      </c>
      <c r="P627" s="7">
        <v>18.71</v>
      </c>
      <c r="Q627" s="52">
        <v>13.5</v>
      </c>
      <c r="S627" s="9">
        <v>41323</v>
      </c>
      <c r="T627" s="9">
        <v>41355</v>
      </c>
      <c r="U627" s="7">
        <v>32</v>
      </c>
      <c r="V627" s="8">
        <f t="shared" si="109"/>
        <v>4.1527028407747686</v>
      </c>
      <c r="W627" s="8">
        <f t="shared" si="110"/>
        <v>209.73246670579599</v>
      </c>
      <c r="X627" s="8">
        <f>AVERAGE(W627:W632)</f>
        <v>69.006712353726442</v>
      </c>
      <c r="Y627" s="8">
        <f>_xlfn.STDEV.S(W627:W632)</f>
        <v>98.087285320716703</v>
      </c>
      <c r="Z627" s="8"/>
      <c r="AA627" s="16">
        <f t="shared" ref="AA627:AA632" si="113">W627/25727</f>
        <v>8.1522317684065756E-3</v>
      </c>
    </row>
    <row r="628" spans="1:27" x14ac:dyDescent="0.2">
      <c r="A628" s="7" t="s">
        <v>4</v>
      </c>
      <c r="B628" s="7" t="s">
        <v>5</v>
      </c>
      <c r="C628" s="7" t="s">
        <v>9</v>
      </c>
      <c r="D628" s="7">
        <v>24</v>
      </c>
      <c r="E628" s="7">
        <v>50</v>
      </c>
      <c r="F628" s="7">
        <v>2</v>
      </c>
      <c r="G628" s="7" t="s">
        <v>31</v>
      </c>
      <c r="H628" s="7" t="s">
        <v>32</v>
      </c>
      <c r="I628" s="7">
        <v>611</v>
      </c>
      <c r="J628" s="7">
        <v>1.0511999999999999</v>
      </c>
      <c r="K628" s="7">
        <v>611</v>
      </c>
      <c r="L628" s="41">
        <v>1.0650999999999999</v>
      </c>
      <c r="M628" s="7">
        <f t="shared" si="108"/>
        <v>1.3900000000000023E-2</v>
      </c>
      <c r="N628" s="8">
        <v>0</v>
      </c>
      <c r="P628" s="7">
        <v>14.26</v>
      </c>
      <c r="Q628" s="52">
        <v>12.5</v>
      </c>
      <c r="S628" s="9">
        <v>41323</v>
      </c>
      <c r="T628" s="9">
        <v>41355</v>
      </c>
      <c r="U628" s="7">
        <v>32</v>
      </c>
      <c r="V628" s="8">
        <f t="shared" si="109"/>
        <v>0</v>
      </c>
      <c r="W628" s="8">
        <f t="shared" si="110"/>
        <v>0</v>
      </c>
      <c r="X628" s="8"/>
      <c r="Y628" s="8"/>
      <c r="Z628" s="8"/>
      <c r="AA628" s="16">
        <f t="shared" si="113"/>
        <v>0</v>
      </c>
    </row>
    <row r="629" spans="1:27" x14ac:dyDescent="0.2">
      <c r="A629" s="7" t="s">
        <v>4</v>
      </c>
      <c r="B629" s="7" t="s">
        <v>5</v>
      </c>
      <c r="C629" s="7" t="s">
        <v>9</v>
      </c>
      <c r="D629" s="7">
        <v>24</v>
      </c>
      <c r="E629" s="7">
        <v>51</v>
      </c>
      <c r="F629" s="7">
        <v>3</v>
      </c>
      <c r="G629" s="7" t="s">
        <v>31</v>
      </c>
      <c r="H629" s="7" t="s">
        <v>32</v>
      </c>
      <c r="I629" s="7">
        <v>621</v>
      </c>
      <c r="J629" s="7">
        <v>1.0537000000000001</v>
      </c>
      <c r="K629" s="7">
        <v>621</v>
      </c>
      <c r="L629" s="41">
        <v>1.077</v>
      </c>
      <c r="M629" s="7">
        <f t="shared" si="108"/>
        <v>2.3299999999999876E-2</v>
      </c>
      <c r="N629" s="8">
        <v>0</v>
      </c>
      <c r="P629" s="7">
        <v>23.87</v>
      </c>
      <c r="Q629" s="52">
        <v>14.7</v>
      </c>
      <c r="S629" s="9">
        <v>41323</v>
      </c>
      <c r="T629" s="9">
        <v>41355</v>
      </c>
      <c r="U629" s="7">
        <v>32</v>
      </c>
      <c r="V629" s="8">
        <f t="shared" si="109"/>
        <v>0</v>
      </c>
      <c r="W629" s="8">
        <f t="shared" si="110"/>
        <v>0</v>
      </c>
      <c r="X629" s="8"/>
      <c r="Y629" s="8"/>
      <c r="Z629" s="8"/>
      <c r="AA629" s="16">
        <f t="shared" si="113"/>
        <v>0</v>
      </c>
    </row>
    <row r="630" spans="1:27" x14ac:dyDescent="0.2">
      <c r="A630" s="7" t="s">
        <v>4</v>
      </c>
      <c r="B630" s="7" t="s">
        <v>5</v>
      </c>
      <c r="C630" s="7" t="s">
        <v>9</v>
      </c>
      <c r="D630" s="7">
        <v>24</v>
      </c>
      <c r="E630" s="7">
        <v>52</v>
      </c>
      <c r="F630" s="7">
        <v>4</v>
      </c>
      <c r="G630" s="7" t="s">
        <v>31</v>
      </c>
      <c r="H630" s="7" t="s">
        <v>32</v>
      </c>
      <c r="I630" s="7">
        <v>630</v>
      </c>
      <c r="J630" s="7">
        <v>1.0512999999999999</v>
      </c>
      <c r="K630" s="7">
        <v>630</v>
      </c>
      <c r="L630" s="41">
        <v>1.0723</v>
      </c>
      <c r="M630" s="7">
        <f t="shared" si="108"/>
        <v>2.100000000000013E-2</v>
      </c>
      <c r="N630" s="8">
        <v>2.6</v>
      </c>
      <c r="P630" s="7">
        <v>19.91</v>
      </c>
      <c r="Q630" s="52">
        <v>13.5</v>
      </c>
      <c r="S630" s="9">
        <v>41323</v>
      </c>
      <c r="T630" s="9">
        <v>41355</v>
      </c>
      <c r="U630" s="7">
        <v>32</v>
      </c>
      <c r="V630" s="8">
        <f t="shared" si="109"/>
        <v>2.8413229963195783</v>
      </c>
      <c r="W630" s="8">
        <f t="shared" si="110"/>
        <v>135.30109506283623</v>
      </c>
      <c r="X630" s="8"/>
      <c r="Y630" s="8"/>
      <c r="Z630" s="8"/>
      <c r="AA630" s="16">
        <f t="shared" si="113"/>
        <v>5.2591089152577535E-3</v>
      </c>
    </row>
    <row r="631" spans="1:27" x14ac:dyDescent="0.2">
      <c r="A631" s="7" t="s">
        <v>4</v>
      </c>
      <c r="B631" s="7" t="s">
        <v>5</v>
      </c>
      <c r="C631" s="7" t="s">
        <v>9</v>
      </c>
      <c r="D631" s="7">
        <v>24</v>
      </c>
      <c r="E631" s="7">
        <v>53</v>
      </c>
      <c r="F631" s="7">
        <v>5</v>
      </c>
      <c r="G631" s="7" t="s">
        <v>31</v>
      </c>
      <c r="H631" s="7" t="s">
        <v>32</v>
      </c>
      <c r="I631" s="7">
        <v>639</v>
      </c>
      <c r="J631" s="7">
        <v>1.0569</v>
      </c>
      <c r="K631" s="7">
        <v>639</v>
      </c>
      <c r="L631" s="41">
        <v>1.0754999999999999</v>
      </c>
      <c r="M631" s="7">
        <f t="shared" si="108"/>
        <v>1.859999999999995E-2</v>
      </c>
      <c r="N631" s="8">
        <v>0</v>
      </c>
      <c r="P631" s="7">
        <v>15.59</v>
      </c>
      <c r="Q631" s="52">
        <v>12.7</v>
      </c>
      <c r="S631" s="9">
        <v>41323</v>
      </c>
      <c r="T631" s="9">
        <v>41355</v>
      </c>
      <c r="U631" s="7">
        <v>32</v>
      </c>
      <c r="V631" s="8">
        <f t="shared" si="109"/>
        <v>0</v>
      </c>
      <c r="W631" s="8">
        <f t="shared" si="110"/>
        <v>0</v>
      </c>
      <c r="X631" s="8"/>
      <c r="Y631" s="8"/>
      <c r="Z631" s="8"/>
      <c r="AA631" s="16">
        <f t="shared" si="113"/>
        <v>0</v>
      </c>
    </row>
    <row r="632" spans="1:27" x14ac:dyDescent="0.2">
      <c r="A632" s="7" t="s">
        <v>4</v>
      </c>
      <c r="B632" s="7" t="s">
        <v>5</v>
      </c>
      <c r="C632" s="7" t="s">
        <v>9</v>
      </c>
      <c r="D632" s="7">
        <v>24</v>
      </c>
      <c r="E632" s="7">
        <v>54</v>
      </c>
      <c r="F632" s="7">
        <v>6</v>
      </c>
      <c r="G632" s="7" t="s">
        <v>31</v>
      </c>
      <c r="H632" s="7" t="s">
        <v>32</v>
      </c>
      <c r="I632" s="7">
        <v>648</v>
      </c>
      <c r="J632" s="7">
        <v>1.0518000000000001</v>
      </c>
      <c r="K632" s="7">
        <v>648</v>
      </c>
      <c r="P632" s="7" t="s">
        <v>43</v>
      </c>
      <c r="Q632" s="52" t="s">
        <v>43</v>
      </c>
      <c r="V632" s="8"/>
      <c r="W632" s="8"/>
      <c r="X632" s="8"/>
      <c r="Y632" s="8"/>
      <c r="Z632" s="8"/>
      <c r="AA632" s="16">
        <f t="shared" si="113"/>
        <v>0</v>
      </c>
    </row>
    <row r="633" spans="1:27" x14ac:dyDescent="0.2">
      <c r="A633" s="7" t="s">
        <v>4</v>
      </c>
      <c r="B633" s="7" t="s">
        <v>5</v>
      </c>
      <c r="C633" s="7" t="s">
        <v>8</v>
      </c>
      <c r="D633" s="7">
        <v>24</v>
      </c>
      <c r="E633" s="7">
        <v>55</v>
      </c>
      <c r="F633" s="7">
        <v>1</v>
      </c>
      <c r="G633" s="7" t="s">
        <v>31</v>
      </c>
      <c r="H633" s="7" t="s">
        <v>32</v>
      </c>
      <c r="I633" s="7">
        <v>549</v>
      </c>
      <c r="J633" s="7">
        <v>1.0475000000000001</v>
      </c>
      <c r="K633" s="7">
        <v>549</v>
      </c>
      <c r="L633" s="41">
        <v>1.0828</v>
      </c>
      <c r="M633" s="7">
        <f t="shared" ref="M633:M671" si="114">L633-J633</f>
        <v>3.5299999999999887E-2</v>
      </c>
      <c r="N633" s="8">
        <v>0.2</v>
      </c>
      <c r="P633" s="7">
        <v>24.65</v>
      </c>
      <c r="Q633" s="52">
        <v>14.5</v>
      </c>
      <c r="S633" s="9">
        <v>41323</v>
      </c>
      <c r="T633" s="9">
        <v>41355</v>
      </c>
      <c r="U633" s="7">
        <v>32</v>
      </c>
      <c r="V633" s="8">
        <f t="shared" ref="V633:V671" si="115">N633*EXP((LN(2)/$R$3)*U633)</f>
        <v>0.21856330740919835</v>
      </c>
      <c r="W633" s="8">
        <f t="shared" ref="W633:W671" si="116">V633/M633</f>
        <v>6.1915951107421829</v>
      </c>
      <c r="X633" s="8">
        <f>AVERAGE(W633:W638)</f>
        <v>15.656300499397181</v>
      </c>
      <c r="Y633" s="8">
        <f>_xlfn.STDEV.S(W633:W638)</f>
        <v>25.608299130715338</v>
      </c>
      <c r="Z633" s="8"/>
      <c r="AA633" s="16">
        <f t="shared" ref="AA633:AA638" si="117">W633/41719</f>
        <v>1.4841187733987351E-4</v>
      </c>
    </row>
    <row r="634" spans="1:27" x14ac:dyDescent="0.2">
      <c r="A634" s="7" t="s">
        <v>4</v>
      </c>
      <c r="B634" s="7" t="s">
        <v>5</v>
      </c>
      <c r="C634" s="7" t="s">
        <v>8</v>
      </c>
      <c r="D634" s="7">
        <v>24</v>
      </c>
      <c r="E634" s="7">
        <v>56</v>
      </c>
      <c r="F634" s="7">
        <v>2</v>
      </c>
      <c r="G634" s="7" t="s">
        <v>31</v>
      </c>
      <c r="H634" s="7" t="s">
        <v>32</v>
      </c>
      <c r="I634" s="7">
        <v>558</v>
      </c>
      <c r="J634" s="7">
        <v>1.0501</v>
      </c>
      <c r="K634" s="7">
        <v>558</v>
      </c>
      <c r="L634" s="41">
        <v>1.0687</v>
      </c>
      <c r="M634" s="7">
        <f t="shared" si="114"/>
        <v>1.859999999999995E-2</v>
      </c>
      <c r="N634" s="8">
        <v>1.1000000000000001</v>
      </c>
      <c r="P634" s="7">
        <v>21.36</v>
      </c>
      <c r="Q634" s="52">
        <v>13.7</v>
      </c>
      <c r="S634" s="9">
        <v>41323</v>
      </c>
      <c r="T634" s="9">
        <v>41355</v>
      </c>
      <c r="U634" s="7">
        <v>32</v>
      </c>
      <c r="V634" s="8">
        <f t="shared" si="115"/>
        <v>1.202098190750591</v>
      </c>
      <c r="W634" s="8">
        <f t="shared" si="116"/>
        <v>64.628934986591091</v>
      </c>
      <c r="X634" s="8"/>
      <c r="Y634" s="8"/>
      <c r="Z634" s="8"/>
      <c r="AA634" s="16">
        <f t="shared" si="117"/>
        <v>1.549148708899808E-3</v>
      </c>
    </row>
    <row r="635" spans="1:27" x14ac:dyDescent="0.2">
      <c r="A635" s="7" t="s">
        <v>4</v>
      </c>
      <c r="B635" s="7" t="s">
        <v>5</v>
      </c>
      <c r="C635" s="7" t="s">
        <v>8</v>
      </c>
      <c r="D635" s="7">
        <v>24</v>
      </c>
      <c r="E635" s="7">
        <v>57</v>
      </c>
      <c r="F635" s="7">
        <v>3</v>
      </c>
      <c r="G635" s="7" t="s">
        <v>31</v>
      </c>
      <c r="H635" s="7" t="s">
        <v>32</v>
      </c>
      <c r="I635" s="7">
        <v>567</v>
      </c>
      <c r="J635" s="7">
        <v>1.0459000000000001</v>
      </c>
      <c r="K635" s="7">
        <v>567</v>
      </c>
      <c r="L635" s="41">
        <v>1.0979000000000001</v>
      </c>
      <c r="M635" s="7">
        <f t="shared" si="114"/>
        <v>5.2000000000000046E-2</v>
      </c>
      <c r="N635" s="8">
        <v>1.1000000000000001</v>
      </c>
      <c r="P635" s="7">
        <v>24.33</v>
      </c>
      <c r="Q635" s="52">
        <v>14.3</v>
      </c>
      <c r="S635" s="9">
        <v>41323</v>
      </c>
      <c r="T635" s="9">
        <v>41355</v>
      </c>
      <c r="U635" s="7">
        <v>32</v>
      </c>
      <c r="V635" s="8">
        <f t="shared" si="115"/>
        <v>1.202098190750591</v>
      </c>
      <c r="W635" s="8">
        <f t="shared" si="116"/>
        <v>23.117272899049805</v>
      </c>
      <c r="X635" s="8"/>
      <c r="Y635" s="8"/>
      <c r="Z635" s="8"/>
      <c r="AA635" s="16">
        <f t="shared" si="117"/>
        <v>5.5411857664492933E-4</v>
      </c>
    </row>
    <row r="636" spans="1:27" x14ac:dyDescent="0.2">
      <c r="A636" s="7" t="s">
        <v>4</v>
      </c>
      <c r="B636" s="7" t="s">
        <v>5</v>
      </c>
      <c r="C636" s="7" t="s">
        <v>8</v>
      </c>
      <c r="D636" s="7">
        <v>24</v>
      </c>
      <c r="E636" s="7">
        <v>58</v>
      </c>
      <c r="F636" s="7">
        <v>4</v>
      </c>
      <c r="G636" s="7" t="s">
        <v>31</v>
      </c>
      <c r="H636" s="7" t="s">
        <v>32</v>
      </c>
      <c r="I636" s="7">
        <v>576</v>
      </c>
      <c r="J636" s="7">
        <v>1.0619000000000001</v>
      </c>
      <c r="K636" s="7">
        <v>576</v>
      </c>
      <c r="L636" s="41">
        <v>1.0865</v>
      </c>
      <c r="M636" s="7">
        <f t="shared" si="114"/>
        <v>2.4599999999999955E-2</v>
      </c>
      <c r="N636" s="8">
        <v>0</v>
      </c>
      <c r="P636" s="7">
        <v>28.9</v>
      </c>
      <c r="Q636" s="52">
        <v>15.3</v>
      </c>
      <c r="S636" s="9">
        <v>41323</v>
      </c>
      <c r="T636" s="9">
        <v>41355</v>
      </c>
      <c r="U636" s="7">
        <v>32</v>
      </c>
      <c r="V636" s="8">
        <f t="shared" si="115"/>
        <v>0</v>
      </c>
      <c r="W636" s="8">
        <f t="shared" si="116"/>
        <v>0</v>
      </c>
      <c r="X636" s="8"/>
      <c r="Y636" s="8"/>
      <c r="Z636" s="8"/>
      <c r="AA636" s="16">
        <f t="shared" si="117"/>
        <v>0</v>
      </c>
    </row>
    <row r="637" spans="1:27" x14ac:dyDescent="0.2">
      <c r="A637" s="7" t="s">
        <v>4</v>
      </c>
      <c r="B637" s="7" t="s">
        <v>5</v>
      </c>
      <c r="C637" s="7" t="s">
        <v>8</v>
      </c>
      <c r="D637" s="7">
        <v>24</v>
      </c>
      <c r="E637" s="7">
        <v>59</v>
      </c>
      <c r="F637" s="7">
        <v>5</v>
      </c>
      <c r="G637" s="7" t="s">
        <v>31</v>
      </c>
      <c r="H637" s="7" t="s">
        <v>32</v>
      </c>
      <c r="I637" s="7">
        <v>585</v>
      </c>
      <c r="J637" s="7">
        <v>1.0502</v>
      </c>
      <c r="K637" s="7">
        <v>585</v>
      </c>
      <c r="L637" s="41">
        <v>1.08</v>
      </c>
      <c r="M637" s="7">
        <f t="shared" si="114"/>
        <v>2.9800000000000049E-2</v>
      </c>
      <c r="N637" s="8">
        <v>0</v>
      </c>
      <c r="P637" s="7">
        <v>23.31</v>
      </c>
      <c r="Q637" s="52">
        <v>14.2</v>
      </c>
      <c r="S637" s="9">
        <v>41323</v>
      </c>
      <c r="T637" s="9">
        <v>41355</v>
      </c>
      <c r="U637" s="7">
        <v>32</v>
      </c>
      <c r="V637" s="8">
        <f t="shared" si="115"/>
        <v>0</v>
      </c>
      <c r="W637" s="8">
        <f t="shared" si="116"/>
        <v>0</v>
      </c>
      <c r="X637" s="8"/>
      <c r="Y637" s="8"/>
      <c r="Z637" s="8"/>
      <c r="AA637" s="16">
        <f t="shared" si="117"/>
        <v>0</v>
      </c>
    </row>
    <row r="638" spans="1:27" x14ac:dyDescent="0.2">
      <c r="A638" s="7" t="s">
        <v>4</v>
      </c>
      <c r="B638" s="7" t="s">
        <v>5</v>
      </c>
      <c r="C638" s="7" t="s">
        <v>8</v>
      </c>
      <c r="D638" s="7">
        <v>24</v>
      </c>
      <c r="E638" s="7">
        <v>60</v>
      </c>
      <c r="F638" s="7">
        <v>6</v>
      </c>
      <c r="G638" s="7" t="s">
        <v>31</v>
      </c>
      <c r="H638" s="7" t="s">
        <v>32</v>
      </c>
      <c r="I638" s="7">
        <v>594</v>
      </c>
      <c r="J638" s="7">
        <v>1.0569</v>
      </c>
      <c r="K638" s="7">
        <v>594</v>
      </c>
      <c r="L638" s="41">
        <v>1.0761000000000001</v>
      </c>
      <c r="M638" s="7">
        <f t="shared" si="114"/>
        <v>1.9200000000000106E-2</v>
      </c>
      <c r="N638" s="8">
        <v>0</v>
      </c>
      <c r="P638" s="7">
        <v>17.7</v>
      </c>
      <c r="Q638" s="52">
        <v>13.1</v>
      </c>
      <c r="S638" s="9">
        <v>41323</v>
      </c>
      <c r="T638" s="9">
        <v>41355</v>
      </c>
      <c r="U638" s="7">
        <v>32</v>
      </c>
      <c r="V638" s="8">
        <f t="shared" si="115"/>
        <v>0</v>
      </c>
      <c r="W638" s="8">
        <f t="shared" si="116"/>
        <v>0</v>
      </c>
      <c r="X638" s="8"/>
      <c r="Y638" s="8"/>
      <c r="Z638" s="8"/>
      <c r="AA638" s="16">
        <f t="shared" si="117"/>
        <v>0</v>
      </c>
    </row>
    <row r="639" spans="1:27" x14ac:dyDescent="0.2">
      <c r="A639" s="7" t="s">
        <v>4</v>
      </c>
      <c r="B639" s="7" t="s">
        <v>5</v>
      </c>
      <c r="C639" s="7" t="s">
        <v>6</v>
      </c>
      <c r="D639" s="7">
        <v>24</v>
      </c>
      <c r="E639" s="7">
        <v>61</v>
      </c>
      <c r="F639" s="7">
        <v>1</v>
      </c>
      <c r="G639" s="7" t="s">
        <v>31</v>
      </c>
      <c r="H639" s="7" t="s">
        <v>32</v>
      </c>
      <c r="I639" s="7">
        <v>441</v>
      </c>
      <c r="J639" s="7">
        <v>1.0579000000000001</v>
      </c>
      <c r="K639" s="7">
        <v>441</v>
      </c>
      <c r="L639" s="41">
        <v>1.1128</v>
      </c>
      <c r="M639" s="7">
        <f t="shared" si="114"/>
        <v>5.4899999999999949E-2</v>
      </c>
      <c r="N639" s="8">
        <v>0</v>
      </c>
      <c r="P639" s="7">
        <v>27.93</v>
      </c>
      <c r="Q639" s="52">
        <v>15.1</v>
      </c>
      <c r="S639" s="9">
        <v>41323</v>
      </c>
      <c r="T639" s="9">
        <v>41355</v>
      </c>
      <c r="U639" s="7">
        <v>32</v>
      </c>
      <c r="V639" s="8">
        <f t="shared" si="115"/>
        <v>0</v>
      </c>
      <c r="W639" s="8">
        <f t="shared" si="116"/>
        <v>0</v>
      </c>
      <c r="X639" s="8">
        <f>AVERAGE(W639:W644)</f>
        <v>14.035056161374358</v>
      </c>
      <c r="Y639" s="8">
        <f>_xlfn.STDEV.S(W639:W644)</f>
        <v>19.120191389938061</v>
      </c>
      <c r="Z639" s="8"/>
    </row>
    <row r="640" spans="1:27" x14ac:dyDescent="0.2">
      <c r="A640" s="7" t="s">
        <v>4</v>
      </c>
      <c r="B640" s="7" t="s">
        <v>5</v>
      </c>
      <c r="C640" s="7" t="s">
        <v>6</v>
      </c>
      <c r="D640" s="7">
        <v>24</v>
      </c>
      <c r="E640" s="7">
        <v>62</v>
      </c>
      <c r="F640" s="7">
        <v>2</v>
      </c>
      <c r="G640" s="7" t="s">
        <v>31</v>
      </c>
      <c r="H640" s="7" t="s">
        <v>32</v>
      </c>
      <c r="I640" s="7">
        <v>450</v>
      </c>
      <c r="J640" s="7">
        <v>1.0539000000000001</v>
      </c>
      <c r="K640" s="7">
        <v>450</v>
      </c>
      <c r="L640" s="41">
        <v>1.1155999999999999</v>
      </c>
      <c r="M640" s="7">
        <f t="shared" si="114"/>
        <v>6.1699999999999866E-2</v>
      </c>
      <c r="N640" s="8">
        <v>0</v>
      </c>
      <c r="P640" s="7">
        <v>26.26</v>
      </c>
      <c r="Q640" s="52">
        <v>14.7</v>
      </c>
      <c r="S640" s="9">
        <v>41323</v>
      </c>
      <c r="T640" s="9">
        <v>41355</v>
      </c>
      <c r="U640" s="7">
        <v>32</v>
      </c>
      <c r="V640" s="8">
        <f t="shared" si="115"/>
        <v>0</v>
      </c>
      <c r="W640" s="8">
        <f t="shared" si="116"/>
        <v>0</v>
      </c>
      <c r="X640" s="8"/>
      <c r="Y640" s="8"/>
      <c r="Z640" s="8"/>
    </row>
    <row r="641" spans="1:32" x14ac:dyDescent="0.2">
      <c r="A641" s="7" t="s">
        <v>4</v>
      </c>
      <c r="B641" s="7" t="s">
        <v>5</v>
      </c>
      <c r="C641" s="7" t="s">
        <v>6</v>
      </c>
      <c r="D641" s="7">
        <v>24</v>
      </c>
      <c r="E641" s="7">
        <v>63</v>
      </c>
      <c r="F641" s="7">
        <v>3</v>
      </c>
      <c r="G641" s="7" t="s">
        <v>31</v>
      </c>
      <c r="H641" s="7" t="s">
        <v>32</v>
      </c>
      <c r="I641" s="7">
        <v>459</v>
      </c>
      <c r="J641" s="7">
        <v>1.0532999999999999</v>
      </c>
      <c r="K641" s="7">
        <v>459</v>
      </c>
      <c r="L641" s="41">
        <v>1.0798000000000001</v>
      </c>
      <c r="M641" s="7">
        <f t="shared" si="114"/>
        <v>2.650000000000019E-2</v>
      </c>
      <c r="N641" s="8">
        <v>0.5</v>
      </c>
      <c r="P641" s="7">
        <v>19.23</v>
      </c>
      <c r="Q641" s="52">
        <v>13.5</v>
      </c>
      <c r="S641" s="9">
        <v>41323</v>
      </c>
      <c r="T641" s="9">
        <v>41355</v>
      </c>
      <c r="U641" s="7">
        <v>32</v>
      </c>
      <c r="V641" s="8">
        <f t="shared" si="115"/>
        <v>0.54640826852299584</v>
      </c>
      <c r="W641" s="8">
        <f t="shared" si="116"/>
        <v>20.619179944263845</v>
      </c>
      <c r="X641" s="8"/>
      <c r="Y641" s="8"/>
      <c r="Z641" s="8"/>
    </row>
    <row r="642" spans="1:32" x14ac:dyDescent="0.2">
      <c r="A642" s="7" t="s">
        <v>4</v>
      </c>
      <c r="B642" s="7" t="s">
        <v>5</v>
      </c>
      <c r="C642" s="7" t="s">
        <v>6</v>
      </c>
      <c r="D642" s="7">
        <v>24</v>
      </c>
      <c r="E642" s="7">
        <v>64</v>
      </c>
      <c r="F642" s="7">
        <v>4</v>
      </c>
      <c r="G642" s="7" t="s">
        <v>31</v>
      </c>
      <c r="H642" s="7" t="s">
        <v>32</v>
      </c>
      <c r="I642" s="7">
        <v>468</v>
      </c>
      <c r="J642" s="7">
        <v>1.0525</v>
      </c>
      <c r="K642" s="7">
        <v>468</v>
      </c>
      <c r="L642" s="41">
        <v>1.0794999999999999</v>
      </c>
      <c r="M642" s="7">
        <f t="shared" si="114"/>
        <v>2.6999999999999913E-2</v>
      </c>
      <c r="N642" s="8">
        <v>1.2</v>
      </c>
      <c r="P642" s="7">
        <v>24.07</v>
      </c>
      <c r="Q642" s="52">
        <v>14.1</v>
      </c>
      <c r="S642" s="9">
        <v>41323</v>
      </c>
      <c r="T642" s="9">
        <v>41355</v>
      </c>
      <c r="U642" s="7">
        <v>32</v>
      </c>
      <c r="V642" s="8">
        <f t="shared" si="115"/>
        <v>1.3113798444551901</v>
      </c>
      <c r="W642" s="8">
        <f t="shared" si="116"/>
        <v>48.569623868710899</v>
      </c>
      <c r="X642" s="8"/>
      <c r="Y642" s="8"/>
      <c r="Z642" s="8"/>
    </row>
    <row r="643" spans="1:32" x14ac:dyDescent="0.2">
      <c r="A643" s="7" t="s">
        <v>4</v>
      </c>
      <c r="B643" s="7" t="s">
        <v>5</v>
      </c>
      <c r="C643" s="7" t="s">
        <v>6</v>
      </c>
      <c r="D643" s="7">
        <v>24</v>
      </c>
      <c r="E643" s="7">
        <v>65</v>
      </c>
      <c r="F643" s="7">
        <v>5</v>
      </c>
      <c r="G643" s="7" t="s">
        <v>31</v>
      </c>
      <c r="H643" s="7" t="s">
        <v>32</v>
      </c>
      <c r="I643" s="7">
        <v>477</v>
      </c>
      <c r="J643" s="7">
        <v>1.0499000000000001</v>
      </c>
      <c r="K643" s="7">
        <v>477</v>
      </c>
      <c r="L643" s="41">
        <v>1.079</v>
      </c>
      <c r="M643" s="7">
        <f t="shared" si="114"/>
        <v>2.9099999999999904E-2</v>
      </c>
      <c r="N643" s="8">
        <v>0.4</v>
      </c>
      <c r="P643" s="7">
        <v>31.7</v>
      </c>
      <c r="Q643" s="52">
        <v>15.8</v>
      </c>
      <c r="S643" s="9">
        <v>41323</v>
      </c>
      <c r="T643" s="9">
        <v>41355</v>
      </c>
      <c r="U643" s="7">
        <v>32</v>
      </c>
      <c r="V643" s="8">
        <f t="shared" si="115"/>
        <v>0.43712661481839671</v>
      </c>
      <c r="W643" s="8">
        <f t="shared" si="116"/>
        <v>15.021533155271415</v>
      </c>
      <c r="X643" s="8"/>
      <c r="Y643" s="8"/>
      <c r="Z643" s="8"/>
    </row>
    <row r="644" spans="1:32" x14ac:dyDescent="0.2">
      <c r="A644" s="7" t="s">
        <v>4</v>
      </c>
      <c r="B644" s="7" t="s">
        <v>5</v>
      </c>
      <c r="C644" s="7" t="s">
        <v>6</v>
      </c>
      <c r="D644" s="7">
        <v>24</v>
      </c>
      <c r="E644" s="7">
        <v>66</v>
      </c>
      <c r="F644" s="7">
        <v>6</v>
      </c>
      <c r="G644" s="7" t="s">
        <v>31</v>
      </c>
      <c r="H644" s="7" t="s">
        <v>32</v>
      </c>
      <c r="I644" s="7">
        <v>486</v>
      </c>
      <c r="J644" s="7">
        <v>1.0505</v>
      </c>
      <c r="K644" s="7">
        <v>486</v>
      </c>
      <c r="L644" s="41">
        <v>1.0723</v>
      </c>
      <c r="M644" s="7">
        <f t="shared" si="114"/>
        <v>2.1800000000000042E-2</v>
      </c>
      <c r="N644" s="8">
        <v>0</v>
      </c>
      <c r="P644" s="7">
        <v>20.11</v>
      </c>
      <c r="Q644" s="52">
        <v>13.7</v>
      </c>
      <c r="S644" s="9">
        <v>41323</v>
      </c>
      <c r="T644" s="9">
        <v>41355</v>
      </c>
      <c r="U644" s="7">
        <v>32</v>
      </c>
      <c r="V644" s="8">
        <f t="shared" si="115"/>
        <v>0</v>
      </c>
      <c r="W644" s="8">
        <f t="shared" si="116"/>
        <v>0</v>
      </c>
      <c r="X644" s="8"/>
      <c r="Y644" s="8"/>
      <c r="Z644" s="8"/>
    </row>
    <row r="645" spans="1:32" x14ac:dyDescent="0.2">
      <c r="A645" s="7" t="s">
        <v>4</v>
      </c>
      <c r="B645" s="7" t="s">
        <v>5</v>
      </c>
      <c r="C645" s="7" t="s">
        <v>7</v>
      </c>
      <c r="D645" s="7">
        <v>24</v>
      </c>
      <c r="E645" s="7">
        <v>67</v>
      </c>
      <c r="F645" s="7">
        <v>1</v>
      </c>
      <c r="G645" s="7" t="s">
        <v>31</v>
      </c>
      <c r="H645" s="7" t="s">
        <v>32</v>
      </c>
      <c r="I645" s="7">
        <v>495</v>
      </c>
      <c r="J645" s="7">
        <v>1.0519000000000001</v>
      </c>
      <c r="K645" s="7">
        <v>495</v>
      </c>
      <c r="L645" s="41">
        <v>1.0810999999999999</v>
      </c>
      <c r="M645" s="7">
        <f t="shared" si="114"/>
        <v>2.9199999999999893E-2</v>
      </c>
      <c r="N645" s="8">
        <v>0</v>
      </c>
      <c r="P645" s="7">
        <v>18.420000000000002</v>
      </c>
      <c r="Q645" s="52">
        <v>13.8</v>
      </c>
      <c r="S645" s="9">
        <v>41323</v>
      </c>
      <c r="T645" s="9">
        <v>41355</v>
      </c>
      <c r="U645" s="7">
        <v>32</v>
      </c>
      <c r="V645" s="8">
        <f t="shared" si="115"/>
        <v>0</v>
      </c>
      <c r="W645" s="8">
        <f t="shared" si="116"/>
        <v>0</v>
      </c>
      <c r="X645" s="8">
        <f>AVERAGE(W645:W650)</f>
        <v>0</v>
      </c>
      <c r="Y645" s="8">
        <f>_xlfn.STDEV.S(W645:W650)</f>
        <v>0</v>
      </c>
      <c r="Z645" s="8"/>
      <c r="AA645" s="16">
        <f t="shared" ref="AA645:AA650" si="118">W645/22846</f>
        <v>0</v>
      </c>
    </row>
    <row r="646" spans="1:32" x14ac:dyDescent="0.2">
      <c r="A646" s="7" t="s">
        <v>4</v>
      </c>
      <c r="B646" s="7" t="s">
        <v>5</v>
      </c>
      <c r="C646" s="7" t="s">
        <v>7</v>
      </c>
      <c r="D646" s="7">
        <v>24</v>
      </c>
      <c r="E646" s="7">
        <v>68</v>
      </c>
      <c r="F646" s="7">
        <v>2</v>
      </c>
      <c r="G646" s="7" t="s">
        <v>31</v>
      </c>
      <c r="H646" s="7" t="s">
        <v>32</v>
      </c>
      <c r="I646" s="7">
        <v>504</v>
      </c>
      <c r="J646" s="7">
        <v>1.0504</v>
      </c>
      <c r="K646" s="7">
        <v>504</v>
      </c>
      <c r="L646" s="41">
        <v>1.0671999999999999</v>
      </c>
      <c r="M646" s="7">
        <f t="shared" si="114"/>
        <v>1.6799999999999926E-2</v>
      </c>
      <c r="N646" s="8">
        <v>0</v>
      </c>
      <c r="P646" s="7">
        <v>17.36</v>
      </c>
      <c r="Q646" s="52">
        <v>13.4</v>
      </c>
      <c r="S646" s="9">
        <v>41323</v>
      </c>
      <c r="T646" s="9">
        <v>41355</v>
      </c>
      <c r="U646" s="7">
        <v>32</v>
      </c>
      <c r="V646" s="8">
        <f t="shared" si="115"/>
        <v>0</v>
      </c>
      <c r="W646" s="8">
        <f t="shared" si="116"/>
        <v>0</v>
      </c>
      <c r="X646" s="8"/>
      <c r="Y646" s="8"/>
      <c r="Z646" s="8"/>
      <c r="AA646" s="16">
        <f t="shared" si="118"/>
        <v>0</v>
      </c>
    </row>
    <row r="647" spans="1:32" x14ac:dyDescent="0.2">
      <c r="A647" s="7" t="s">
        <v>4</v>
      </c>
      <c r="B647" s="7" t="s">
        <v>5</v>
      </c>
      <c r="C647" s="7" t="s">
        <v>7</v>
      </c>
      <c r="D647" s="7">
        <v>24</v>
      </c>
      <c r="E647" s="7">
        <v>69</v>
      </c>
      <c r="F647" s="7">
        <v>3</v>
      </c>
      <c r="G647" s="7" t="s">
        <v>31</v>
      </c>
      <c r="H647" s="7" t="s">
        <v>32</v>
      </c>
      <c r="I647" s="7">
        <v>513</v>
      </c>
      <c r="J647" s="7">
        <v>1.056</v>
      </c>
      <c r="K647" s="7">
        <v>513</v>
      </c>
      <c r="L647" s="41">
        <v>1.0771999999999999</v>
      </c>
      <c r="M647" s="7">
        <f t="shared" si="114"/>
        <v>2.1199999999999886E-2</v>
      </c>
      <c r="N647" s="8">
        <v>0</v>
      </c>
      <c r="P647" s="7">
        <v>15.8</v>
      </c>
      <c r="Q647" s="52">
        <v>12.7</v>
      </c>
      <c r="S647" s="9">
        <v>41323</v>
      </c>
      <c r="T647" s="9">
        <v>41355</v>
      </c>
      <c r="U647" s="7">
        <v>32</v>
      </c>
      <c r="V647" s="8">
        <f t="shared" si="115"/>
        <v>0</v>
      </c>
      <c r="W647" s="8">
        <f t="shared" si="116"/>
        <v>0</v>
      </c>
      <c r="X647" s="8"/>
      <c r="Y647" s="8"/>
      <c r="Z647" s="8"/>
      <c r="AA647" s="16">
        <f t="shared" si="118"/>
        <v>0</v>
      </c>
    </row>
    <row r="648" spans="1:32" x14ac:dyDescent="0.2">
      <c r="A648" s="7" t="s">
        <v>4</v>
      </c>
      <c r="B648" s="7" t="s">
        <v>5</v>
      </c>
      <c r="C648" s="7" t="s">
        <v>7</v>
      </c>
      <c r="D648" s="7">
        <v>24</v>
      </c>
      <c r="E648" s="7">
        <v>70</v>
      </c>
      <c r="F648" s="7">
        <v>4</v>
      </c>
      <c r="G648" s="7" t="s">
        <v>31</v>
      </c>
      <c r="H648" s="7" t="s">
        <v>32</v>
      </c>
      <c r="I648" s="7">
        <v>522</v>
      </c>
      <c r="J648" s="7">
        <v>1.0525</v>
      </c>
      <c r="K648" s="7">
        <v>522</v>
      </c>
      <c r="L648" s="41">
        <v>1.0913999999999999</v>
      </c>
      <c r="M648" s="7">
        <f t="shared" si="114"/>
        <v>3.8899999999999935E-2</v>
      </c>
      <c r="N648" s="8">
        <v>0</v>
      </c>
      <c r="P648" s="7">
        <v>28.02</v>
      </c>
      <c r="Q648" s="52">
        <v>15</v>
      </c>
      <c r="S648" s="9">
        <v>41323</v>
      </c>
      <c r="T648" s="9">
        <v>41355</v>
      </c>
      <c r="U648" s="7">
        <v>32</v>
      </c>
      <c r="V648" s="8">
        <f t="shared" si="115"/>
        <v>0</v>
      </c>
      <c r="W648" s="8">
        <f t="shared" si="116"/>
        <v>0</v>
      </c>
      <c r="X648" s="8"/>
      <c r="Y648" s="8"/>
      <c r="Z648" s="8"/>
      <c r="AA648" s="16">
        <f t="shared" si="118"/>
        <v>0</v>
      </c>
    </row>
    <row r="649" spans="1:32" x14ac:dyDescent="0.2">
      <c r="A649" s="7" t="s">
        <v>4</v>
      </c>
      <c r="B649" s="7" t="s">
        <v>5</v>
      </c>
      <c r="C649" s="7" t="s">
        <v>7</v>
      </c>
      <c r="D649" s="7">
        <v>24</v>
      </c>
      <c r="E649" s="7">
        <v>71</v>
      </c>
      <c r="F649" s="7">
        <v>5</v>
      </c>
      <c r="G649" s="7" t="s">
        <v>31</v>
      </c>
      <c r="H649" s="7" t="s">
        <v>32</v>
      </c>
      <c r="I649" s="7">
        <v>531</v>
      </c>
      <c r="J649" s="7">
        <v>1.0483</v>
      </c>
      <c r="K649" s="7">
        <v>531</v>
      </c>
      <c r="L649" s="41">
        <v>1.0696000000000001</v>
      </c>
      <c r="M649" s="7">
        <f t="shared" si="114"/>
        <v>2.1300000000000097E-2</v>
      </c>
      <c r="N649" s="8">
        <v>0</v>
      </c>
      <c r="P649" s="7">
        <v>20.49</v>
      </c>
      <c r="Q649" s="52">
        <v>13.7</v>
      </c>
      <c r="S649" s="9">
        <v>41323</v>
      </c>
      <c r="T649" s="9">
        <v>41355</v>
      </c>
      <c r="U649" s="7">
        <v>32</v>
      </c>
      <c r="V649" s="8">
        <f t="shared" si="115"/>
        <v>0</v>
      </c>
      <c r="W649" s="8">
        <f t="shared" si="116"/>
        <v>0</v>
      </c>
      <c r="X649" s="8"/>
      <c r="Y649" s="8"/>
      <c r="Z649" s="8"/>
      <c r="AA649" s="16">
        <f t="shared" si="118"/>
        <v>0</v>
      </c>
    </row>
    <row r="650" spans="1:32" x14ac:dyDescent="0.2">
      <c r="A650" s="7" t="s">
        <v>4</v>
      </c>
      <c r="B650" s="7" t="s">
        <v>5</v>
      </c>
      <c r="C650" s="7" t="s">
        <v>7</v>
      </c>
      <c r="D650" s="7">
        <v>24</v>
      </c>
      <c r="E650" s="7">
        <v>72</v>
      </c>
      <c r="F650" s="7">
        <v>6</v>
      </c>
      <c r="G650" s="7" t="s">
        <v>31</v>
      </c>
      <c r="H650" s="7" t="s">
        <v>32</v>
      </c>
      <c r="I650" s="7">
        <v>540</v>
      </c>
      <c r="J650" s="7">
        <v>1.0512999999999999</v>
      </c>
      <c r="K650" s="7">
        <v>540</v>
      </c>
      <c r="L650" s="41">
        <v>1.1201000000000001</v>
      </c>
      <c r="M650" s="7">
        <f t="shared" si="114"/>
        <v>6.8800000000000194E-2</v>
      </c>
      <c r="N650" s="8">
        <v>0</v>
      </c>
      <c r="P650" s="7">
        <v>30.05</v>
      </c>
      <c r="Q650" s="52">
        <v>15.2</v>
      </c>
      <c r="S650" s="9">
        <v>41323</v>
      </c>
      <c r="T650" s="9">
        <v>41355</v>
      </c>
      <c r="U650" s="7">
        <v>32</v>
      </c>
      <c r="V650" s="8">
        <f t="shared" si="115"/>
        <v>0</v>
      </c>
      <c r="W650" s="8">
        <f t="shared" si="116"/>
        <v>0</v>
      </c>
      <c r="X650" s="8"/>
      <c r="Y650" s="8"/>
      <c r="Z650" s="8"/>
      <c r="AA650" s="16">
        <f t="shared" si="118"/>
        <v>0</v>
      </c>
    </row>
    <row r="651" spans="1:32" x14ac:dyDescent="0.2">
      <c r="A651" s="7" t="s">
        <v>4</v>
      </c>
      <c r="B651" s="7" t="s">
        <v>5</v>
      </c>
      <c r="C651" s="7" t="s">
        <v>9</v>
      </c>
      <c r="D651" s="7">
        <v>48</v>
      </c>
      <c r="E651" s="7">
        <v>73</v>
      </c>
      <c r="F651" s="7">
        <v>1</v>
      </c>
      <c r="G651" s="7" t="s">
        <v>21</v>
      </c>
      <c r="H651" s="7" t="s">
        <v>22</v>
      </c>
      <c r="I651" s="7">
        <v>814</v>
      </c>
      <c r="J651" s="7">
        <v>1.0548999999999999</v>
      </c>
      <c r="K651" s="7">
        <v>814</v>
      </c>
      <c r="L651" s="41">
        <v>1.1111</v>
      </c>
      <c r="M651" s="7">
        <f t="shared" si="114"/>
        <v>5.6200000000000028E-2</v>
      </c>
      <c r="N651" s="8">
        <v>11.8</v>
      </c>
      <c r="P651" s="7">
        <v>12.91</v>
      </c>
      <c r="Q651" s="52">
        <v>12</v>
      </c>
      <c r="S651" s="9">
        <v>41323</v>
      </c>
      <c r="T651" s="9">
        <v>41341</v>
      </c>
      <c r="U651" s="7">
        <v>18</v>
      </c>
      <c r="V651" s="8">
        <f t="shared" si="115"/>
        <v>12.404088042177616</v>
      </c>
      <c r="W651" s="8">
        <f t="shared" si="116"/>
        <v>220.71331035903219</v>
      </c>
      <c r="X651" s="8">
        <f>AVERAGE(W651:W656)</f>
        <v>318.54539853541013</v>
      </c>
      <c r="Y651" s="8">
        <f>_xlfn.STDEV.S(W651:W656)</f>
        <v>317.85964782897906</v>
      </c>
      <c r="Z651" s="8"/>
      <c r="AA651" s="16">
        <f t="shared" ref="AA651:AA656" si="119">W651/25727</f>
        <v>8.5790535374910479E-3</v>
      </c>
      <c r="AB651" s="16">
        <f>AVERAGE(AA651:AA656)</f>
        <v>1.2381754519975518E-2</v>
      </c>
      <c r="AC651" s="16">
        <f>_xlfn.STDEV.S(AA651:AA656)</f>
        <v>1.2355099616316674E-2</v>
      </c>
      <c r="AD651" s="7">
        <f>AB651*100</f>
        <v>1.2381754519975519</v>
      </c>
      <c r="AE651" s="7">
        <f>AC651*100</f>
        <v>1.2355099616316674</v>
      </c>
      <c r="AF651" s="56" t="s">
        <v>52</v>
      </c>
    </row>
    <row r="652" spans="1:32" x14ac:dyDescent="0.2">
      <c r="A652" s="7" t="s">
        <v>4</v>
      </c>
      <c r="B652" s="7" t="s">
        <v>5</v>
      </c>
      <c r="C652" s="7" t="s">
        <v>9</v>
      </c>
      <c r="D652" s="7">
        <v>48</v>
      </c>
      <c r="E652" s="7">
        <v>74</v>
      </c>
      <c r="F652" s="7">
        <v>2</v>
      </c>
      <c r="G652" s="7" t="s">
        <v>21</v>
      </c>
      <c r="H652" s="7" t="s">
        <v>22</v>
      </c>
      <c r="I652" s="7">
        <v>823</v>
      </c>
      <c r="J652" s="7">
        <v>1.042</v>
      </c>
      <c r="K652" s="7">
        <v>823</v>
      </c>
      <c r="L652" s="41">
        <v>1.1395</v>
      </c>
      <c r="M652" s="7">
        <f t="shared" si="114"/>
        <v>9.749999999999992E-2</v>
      </c>
      <c r="N652" s="8">
        <v>1.3</v>
      </c>
      <c r="P652" s="7">
        <v>23.31</v>
      </c>
      <c r="Q652" s="52">
        <v>14.3</v>
      </c>
      <c r="S652" s="9">
        <v>41323</v>
      </c>
      <c r="T652" s="9">
        <v>41341</v>
      </c>
      <c r="U652" s="7">
        <v>18</v>
      </c>
      <c r="V652" s="8">
        <f t="shared" si="115"/>
        <v>1.3665520724432967</v>
      </c>
      <c r="W652" s="8">
        <f t="shared" si="116"/>
        <v>14.015918691726132</v>
      </c>
      <c r="X652" s="8"/>
      <c r="Y652" s="8"/>
      <c r="Z652" s="8"/>
      <c r="AA652" s="16">
        <f t="shared" si="119"/>
        <v>5.4479413424519496E-4</v>
      </c>
    </row>
    <row r="653" spans="1:32" x14ac:dyDescent="0.2">
      <c r="A653" s="7" t="s">
        <v>4</v>
      </c>
      <c r="B653" s="7" t="s">
        <v>5</v>
      </c>
      <c r="C653" s="7" t="s">
        <v>9</v>
      </c>
      <c r="D653" s="7">
        <v>48</v>
      </c>
      <c r="E653" s="7">
        <v>75</v>
      </c>
      <c r="F653" s="7">
        <v>3</v>
      </c>
      <c r="G653" s="7" t="s">
        <v>21</v>
      </c>
      <c r="H653" s="7" t="s">
        <v>22</v>
      </c>
      <c r="I653" s="7">
        <v>832</v>
      </c>
      <c r="J653" s="7">
        <v>1.0367</v>
      </c>
      <c r="K653" s="7">
        <v>832</v>
      </c>
      <c r="L653" s="41">
        <v>1.0689</v>
      </c>
      <c r="M653" s="7">
        <f t="shared" si="114"/>
        <v>3.2200000000000006E-2</v>
      </c>
      <c r="N653" s="8">
        <v>28.5</v>
      </c>
      <c r="P653" s="7">
        <v>20.72</v>
      </c>
      <c r="Q653" s="52">
        <v>13.6</v>
      </c>
      <c r="S653" s="9">
        <v>41323</v>
      </c>
      <c r="T653" s="9">
        <v>41341</v>
      </c>
      <c r="U653" s="7">
        <v>18</v>
      </c>
      <c r="V653" s="8">
        <f t="shared" si="115"/>
        <v>29.95902620356458</v>
      </c>
      <c r="W653" s="8">
        <f t="shared" si="116"/>
        <v>930.40454048337187</v>
      </c>
      <c r="X653" s="8"/>
      <c r="Y653" s="8"/>
      <c r="Z653" s="8"/>
      <c r="AA653" s="16">
        <f t="shared" si="119"/>
        <v>3.61645174518355E-2</v>
      </c>
    </row>
    <row r="654" spans="1:32" x14ac:dyDescent="0.2">
      <c r="A654" s="7" t="s">
        <v>4</v>
      </c>
      <c r="B654" s="7" t="s">
        <v>5</v>
      </c>
      <c r="C654" s="7" t="s">
        <v>9</v>
      </c>
      <c r="D654" s="7">
        <v>48</v>
      </c>
      <c r="E654" s="7">
        <v>76</v>
      </c>
      <c r="F654" s="7">
        <v>4</v>
      </c>
      <c r="G654" s="7" t="s">
        <v>21</v>
      </c>
      <c r="H654" s="7" t="s">
        <v>22</v>
      </c>
      <c r="I654" s="7">
        <v>841</v>
      </c>
      <c r="J654" s="7">
        <v>1.0443</v>
      </c>
      <c r="K654" s="7">
        <v>841</v>
      </c>
      <c r="L654" s="41">
        <v>1.0982000000000001</v>
      </c>
      <c r="M654" s="7">
        <f t="shared" si="114"/>
        <v>5.3900000000000059E-2</v>
      </c>
      <c r="N654" s="8">
        <v>10.6</v>
      </c>
      <c r="P654" s="7">
        <v>19.07</v>
      </c>
      <c r="Q654" s="52">
        <v>13.5</v>
      </c>
      <c r="S654" s="9">
        <v>41323</v>
      </c>
      <c r="T654" s="9">
        <v>41341</v>
      </c>
      <c r="U654" s="7">
        <v>18</v>
      </c>
      <c r="V654" s="8">
        <f t="shared" si="115"/>
        <v>11.142655359922264</v>
      </c>
      <c r="W654" s="8">
        <f t="shared" si="116"/>
        <v>206.7282998130288</v>
      </c>
      <c r="X654" s="8"/>
      <c r="Y654" s="8"/>
      <c r="Z654" s="8"/>
      <c r="AA654" s="16">
        <f t="shared" si="119"/>
        <v>8.0354607926703004E-3</v>
      </c>
    </row>
    <row r="655" spans="1:32" x14ac:dyDescent="0.2">
      <c r="A655" s="7" t="s">
        <v>4</v>
      </c>
      <c r="B655" s="7" t="s">
        <v>5</v>
      </c>
      <c r="C655" s="7" t="s">
        <v>9</v>
      </c>
      <c r="D655" s="7">
        <v>48</v>
      </c>
      <c r="E655" s="7">
        <v>77</v>
      </c>
      <c r="F655" s="7">
        <v>5</v>
      </c>
      <c r="G655" s="7" t="s">
        <v>21</v>
      </c>
      <c r="H655" s="7" t="s">
        <v>22</v>
      </c>
      <c r="I655" s="7">
        <v>850</v>
      </c>
      <c r="J655" s="7">
        <v>1.0533999999999999</v>
      </c>
      <c r="K655" s="7">
        <v>850</v>
      </c>
      <c r="L655" s="41">
        <v>1.1079000000000001</v>
      </c>
      <c r="M655" s="7">
        <f t="shared" si="114"/>
        <v>5.4500000000000215E-2</v>
      </c>
      <c r="N655" s="8">
        <v>10.1</v>
      </c>
      <c r="P655" s="7">
        <v>19.66</v>
      </c>
      <c r="Q655" s="52">
        <v>13.7</v>
      </c>
      <c r="S655" s="9">
        <v>41323</v>
      </c>
      <c r="T655" s="9">
        <v>41341</v>
      </c>
      <c r="U655" s="7">
        <v>18</v>
      </c>
      <c r="V655" s="8">
        <f t="shared" si="115"/>
        <v>10.617058408982535</v>
      </c>
      <c r="W655" s="8">
        <f t="shared" si="116"/>
        <v>194.80841117399069</v>
      </c>
      <c r="X655" s="8"/>
      <c r="Y655" s="8"/>
      <c r="Z655" s="8"/>
      <c r="AA655" s="16">
        <f t="shared" si="119"/>
        <v>7.5721386548758384E-3</v>
      </c>
    </row>
    <row r="656" spans="1:32" x14ac:dyDescent="0.2">
      <c r="A656" s="44" t="s">
        <v>4</v>
      </c>
      <c r="B656" s="44" t="s">
        <v>5</v>
      </c>
      <c r="C656" s="44" t="s">
        <v>9</v>
      </c>
      <c r="D656" s="44">
        <v>48</v>
      </c>
      <c r="E656" s="7">
        <v>78</v>
      </c>
      <c r="F656" s="44">
        <v>6</v>
      </c>
      <c r="G656" s="44" t="s">
        <v>21</v>
      </c>
      <c r="H656" s="44" t="s">
        <v>22</v>
      </c>
      <c r="I656" s="44">
        <v>859</v>
      </c>
      <c r="J656" s="44">
        <v>1.052</v>
      </c>
      <c r="K656" s="44">
        <v>859</v>
      </c>
      <c r="L656" s="45">
        <v>1.1185</v>
      </c>
      <c r="M656" s="44">
        <f t="shared" si="114"/>
        <v>6.6500000000000004E-2</v>
      </c>
      <c r="N656" s="46">
        <v>21.8</v>
      </c>
      <c r="O656" s="46"/>
      <c r="P656" s="44">
        <v>15.54</v>
      </c>
      <c r="Q656" s="52">
        <v>12.9</v>
      </c>
      <c r="S656" s="9">
        <v>41323</v>
      </c>
      <c r="T656" s="9">
        <v>41341</v>
      </c>
      <c r="U656" s="7">
        <v>18</v>
      </c>
      <c r="V656" s="8">
        <f t="shared" si="115"/>
        <v>22.916027060972205</v>
      </c>
      <c r="W656" s="8">
        <f t="shared" si="116"/>
        <v>344.60191069131133</v>
      </c>
      <c r="X656" s="8"/>
      <c r="Y656" s="8"/>
      <c r="Z656" s="8"/>
      <c r="AA656" s="16">
        <f t="shared" si="119"/>
        <v>1.3394562548735233E-2</v>
      </c>
    </row>
    <row r="657" spans="1:32" x14ac:dyDescent="0.2">
      <c r="A657" s="7" t="s">
        <v>4</v>
      </c>
      <c r="B657" s="7" t="s">
        <v>5</v>
      </c>
      <c r="C657" s="7" t="s">
        <v>8</v>
      </c>
      <c r="D657" s="7">
        <v>48</v>
      </c>
      <c r="E657" s="7">
        <v>79</v>
      </c>
      <c r="F657" s="7">
        <v>1</v>
      </c>
      <c r="G657" s="7" t="s">
        <v>21</v>
      </c>
      <c r="H657" s="7" t="s">
        <v>22</v>
      </c>
      <c r="I657" s="7">
        <v>760</v>
      </c>
      <c r="J657" s="7">
        <v>1.0430999999999999</v>
      </c>
      <c r="K657" s="7">
        <v>760</v>
      </c>
      <c r="L657" s="41">
        <v>1.1048</v>
      </c>
      <c r="M657" s="7">
        <f t="shared" si="114"/>
        <v>6.1700000000000088E-2</v>
      </c>
      <c r="N657" s="8">
        <v>0.9</v>
      </c>
      <c r="P657" s="7">
        <v>24.26</v>
      </c>
      <c r="Q657" s="52">
        <v>14.7</v>
      </c>
      <c r="S657" s="9">
        <v>41323</v>
      </c>
      <c r="T657" s="9">
        <v>41341</v>
      </c>
      <c r="U657" s="7">
        <v>18</v>
      </c>
      <c r="V657" s="8">
        <f t="shared" si="115"/>
        <v>0.94607451169151302</v>
      </c>
      <c r="W657" s="8">
        <f t="shared" si="116"/>
        <v>15.333460481223852</v>
      </c>
      <c r="X657" s="8">
        <f>AVERAGE(W657:W662)</f>
        <v>14.88658344636741</v>
      </c>
      <c r="Y657" s="8">
        <f>_xlfn.STDEV.S(W657:W662)</f>
        <v>20.761873277032105</v>
      </c>
      <c r="Z657" s="8"/>
      <c r="AA657" s="16">
        <f t="shared" ref="AA657:AA662" si="120">W657/41719</f>
        <v>3.6754141952644726E-4</v>
      </c>
      <c r="AB657" s="16">
        <f>AVERAGE(AA657:AA662)</f>
        <v>3.5682982445330453E-4</v>
      </c>
      <c r="AC657" s="16">
        <f>_xlfn.STDEV.S(AA657:AA662)</f>
        <v>4.9765989781711223E-4</v>
      </c>
      <c r="AD657" s="7">
        <f>AB657*10000</f>
        <v>3.5682982445330453</v>
      </c>
      <c r="AE657" s="7">
        <f>AC657*10000</f>
        <v>4.976598978171122</v>
      </c>
      <c r="AF657" s="56" t="s">
        <v>54</v>
      </c>
    </row>
    <row r="658" spans="1:32" x14ac:dyDescent="0.2">
      <c r="A658" s="7" t="s">
        <v>4</v>
      </c>
      <c r="B658" s="7" t="s">
        <v>5</v>
      </c>
      <c r="C658" s="7" t="s">
        <v>8</v>
      </c>
      <c r="D658" s="7">
        <v>48</v>
      </c>
      <c r="E658" s="7">
        <v>80</v>
      </c>
      <c r="F658" s="7">
        <v>2</v>
      </c>
      <c r="G658" s="7" t="s">
        <v>21</v>
      </c>
      <c r="H658" s="7" t="s">
        <v>22</v>
      </c>
      <c r="I658" s="7">
        <v>769</v>
      </c>
      <c r="J658" s="7">
        <v>1.0543</v>
      </c>
      <c r="K658" s="7">
        <v>769</v>
      </c>
      <c r="L658" s="41">
        <v>1.1334</v>
      </c>
      <c r="M658" s="7">
        <f t="shared" si="114"/>
        <v>7.9099999999999948E-2</v>
      </c>
      <c r="N658" s="8">
        <v>4.2</v>
      </c>
      <c r="P658" s="7">
        <v>28.06</v>
      </c>
      <c r="Q658" s="52">
        <v>15.2</v>
      </c>
      <c r="S658" s="9">
        <v>41323</v>
      </c>
      <c r="T658" s="9">
        <v>41341</v>
      </c>
      <c r="U658" s="7">
        <v>18</v>
      </c>
      <c r="V658" s="8">
        <f t="shared" si="115"/>
        <v>4.415014387893728</v>
      </c>
      <c r="W658" s="8">
        <f t="shared" si="116"/>
        <v>55.815605409528835</v>
      </c>
      <c r="X658" s="8"/>
      <c r="Y658" s="8"/>
      <c r="Z658" s="8"/>
      <c r="AA658" s="16">
        <f t="shared" si="120"/>
        <v>1.3378941347953891E-3</v>
      </c>
    </row>
    <row r="659" spans="1:32" x14ac:dyDescent="0.2">
      <c r="A659" s="7" t="s">
        <v>4</v>
      </c>
      <c r="B659" s="7" t="s">
        <v>5</v>
      </c>
      <c r="C659" s="7" t="s">
        <v>8</v>
      </c>
      <c r="D659" s="7">
        <v>48</v>
      </c>
      <c r="E659" s="7">
        <v>81</v>
      </c>
      <c r="F659" s="7">
        <v>3</v>
      </c>
      <c r="G659" s="7" t="s">
        <v>21</v>
      </c>
      <c r="H659" s="7" t="s">
        <v>22</v>
      </c>
      <c r="I659" s="7">
        <v>778</v>
      </c>
      <c r="J659" s="7">
        <v>1.0427</v>
      </c>
      <c r="K659" s="7">
        <v>778</v>
      </c>
      <c r="L659" s="41">
        <v>1.1792</v>
      </c>
      <c r="M659" s="7">
        <f t="shared" si="114"/>
        <v>0.13650000000000007</v>
      </c>
      <c r="N659" s="8">
        <v>0.3</v>
      </c>
      <c r="P659" s="7">
        <v>25.92</v>
      </c>
      <c r="Q659" s="52">
        <v>14.7</v>
      </c>
      <c r="S659" s="9">
        <v>41323</v>
      </c>
      <c r="T659" s="9">
        <v>41341</v>
      </c>
      <c r="U659" s="7">
        <v>18</v>
      </c>
      <c r="V659" s="8">
        <f t="shared" si="115"/>
        <v>0.31535817056383769</v>
      </c>
      <c r="W659" s="8">
        <f t="shared" si="116"/>
        <v>2.3103162678669418</v>
      </c>
      <c r="X659" s="8"/>
      <c r="Y659" s="8"/>
      <c r="Z659" s="8"/>
      <c r="AA659" s="16">
        <f t="shared" si="120"/>
        <v>5.5378035616072812E-5</v>
      </c>
    </row>
    <row r="660" spans="1:32" x14ac:dyDescent="0.2">
      <c r="A660" s="7" t="s">
        <v>4</v>
      </c>
      <c r="B660" s="7" t="s">
        <v>5</v>
      </c>
      <c r="C660" s="7" t="s">
        <v>8</v>
      </c>
      <c r="D660" s="7">
        <v>48</v>
      </c>
      <c r="E660" s="7">
        <v>82</v>
      </c>
      <c r="F660" s="7">
        <v>4</v>
      </c>
      <c r="G660" s="7" t="s">
        <v>21</v>
      </c>
      <c r="H660" s="7" t="s">
        <v>22</v>
      </c>
      <c r="I660" s="7">
        <v>787</v>
      </c>
      <c r="J660" s="7">
        <v>1.0562</v>
      </c>
      <c r="K660" s="7">
        <v>787</v>
      </c>
      <c r="L660" s="41">
        <v>1.0911</v>
      </c>
      <c r="M660" s="7">
        <f t="shared" si="114"/>
        <v>3.4899999999999931E-2</v>
      </c>
      <c r="N660" s="8">
        <v>0</v>
      </c>
      <c r="P660" s="7">
        <v>13.49</v>
      </c>
      <c r="Q660" s="52">
        <v>12.2</v>
      </c>
      <c r="S660" s="9">
        <v>41323</v>
      </c>
      <c r="T660" s="9">
        <v>41341</v>
      </c>
      <c r="U660" s="7">
        <v>18</v>
      </c>
      <c r="V660" s="8">
        <f t="shared" si="115"/>
        <v>0</v>
      </c>
      <c r="W660" s="8">
        <f t="shared" si="116"/>
        <v>0</v>
      </c>
      <c r="X660" s="8"/>
      <c r="Y660" s="8"/>
      <c r="Z660" s="8"/>
      <c r="AA660" s="16">
        <f t="shared" si="120"/>
        <v>0</v>
      </c>
    </row>
    <row r="661" spans="1:32" x14ac:dyDescent="0.2">
      <c r="A661" s="7" t="s">
        <v>4</v>
      </c>
      <c r="B661" s="7" t="s">
        <v>5</v>
      </c>
      <c r="C661" s="7" t="s">
        <v>8</v>
      </c>
      <c r="D661" s="7">
        <v>48</v>
      </c>
      <c r="E661" s="7">
        <v>83</v>
      </c>
      <c r="F661" s="7">
        <v>5</v>
      </c>
      <c r="G661" s="7" t="s">
        <v>21</v>
      </c>
      <c r="H661" s="7" t="s">
        <v>22</v>
      </c>
      <c r="I661" s="7">
        <v>796</v>
      </c>
      <c r="J661" s="7">
        <v>1.054</v>
      </c>
      <c r="K661" s="7">
        <v>796</v>
      </c>
      <c r="L661" s="41">
        <v>1.1014999999999999</v>
      </c>
      <c r="M661" s="7">
        <f t="shared" si="114"/>
        <v>4.7499999999999876E-2</v>
      </c>
      <c r="N661" s="8">
        <v>0.3</v>
      </c>
      <c r="P661" s="7">
        <v>13.64</v>
      </c>
      <c r="Q661" s="52">
        <v>12.2</v>
      </c>
      <c r="S661" s="9">
        <v>41323</v>
      </c>
      <c r="T661" s="9">
        <v>41341</v>
      </c>
      <c r="U661" s="7">
        <v>18</v>
      </c>
      <c r="V661" s="8">
        <f t="shared" si="115"/>
        <v>0.31535817056383769</v>
      </c>
      <c r="W661" s="8">
        <f t="shared" si="116"/>
        <v>6.6391193802913371</v>
      </c>
      <c r="X661" s="8"/>
      <c r="Y661" s="8"/>
      <c r="Z661" s="8"/>
      <c r="AA661" s="16">
        <f t="shared" si="120"/>
        <v>1.5913898655987288E-4</v>
      </c>
    </row>
    <row r="662" spans="1:32" x14ac:dyDescent="0.2">
      <c r="A662" s="7" t="s">
        <v>4</v>
      </c>
      <c r="B662" s="7" t="s">
        <v>5</v>
      </c>
      <c r="C662" s="7" t="s">
        <v>8</v>
      </c>
      <c r="D662" s="7">
        <v>48</v>
      </c>
      <c r="E662" s="7">
        <v>84</v>
      </c>
      <c r="F662" s="7">
        <v>6</v>
      </c>
      <c r="G662" s="7" t="s">
        <v>21</v>
      </c>
      <c r="H662" s="7" t="s">
        <v>22</v>
      </c>
      <c r="I662" s="7">
        <v>805</v>
      </c>
      <c r="J662" s="7">
        <v>1.0503</v>
      </c>
      <c r="K662" s="7">
        <v>805</v>
      </c>
      <c r="L662" s="41">
        <v>1.1187</v>
      </c>
      <c r="M662" s="7">
        <f t="shared" si="114"/>
        <v>6.8400000000000016E-2</v>
      </c>
      <c r="N662" s="8">
        <v>0.6</v>
      </c>
      <c r="P662" s="7">
        <v>26.18</v>
      </c>
      <c r="Q662" s="52">
        <v>14.8</v>
      </c>
      <c r="S662" s="9">
        <v>41323</v>
      </c>
      <c r="T662" s="9">
        <v>41341</v>
      </c>
      <c r="U662" s="7">
        <v>18</v>
      </c>
      <c r="V662" s="8">
        <f t="shared" si="115"/>
        <v>0.63071634112767538</v>
      </c>
      <c r="W662" s="8">
        <f t="shared" si="116"/>
        <v>9.2209991392934967</v>
      </c>
      <c r="X662" s="8"/>
      <c r="Y662" s="8"/>
      <c r="Z662" s="8"/>
      <c r="AA662" s="16">
        <f t="shared" si="120"/>
        <v>2.2102637022204503E-4</v>
      </c>
    </row>
    <row r="663" spans="1:32" x14ac:dyDescent="0.2">
      <c r="A663" s="7" t="s">
        <v>4</v>
      </c>
      <c r="B663" s="7" t="s">
        <v>5</v>
      </c>
      <c r="C663" s="7" t="s">
        <v>6</v>
      </c>
      <c r="D663" s="7">
        <v>48</v>
      </c>
      <c r="E663" s="7">
        <v>85</v>
      </c>
      <c r="F663" s="7">
        <v>1</v>
      </c>
      <c r="G663" s="7" t="s">
        <v>21</v>
      </c>
      <c r="H663" s="7" t="s">
        <v>22</v>
      </c>
      <c r="I663" s="7">
        <v>652</v>
      </c>
      <c r="J663" s="7">
        <v>1.0457000000000001</v>
      </c>
      <c r="K663" s="7">
        <v>652</v>
      </c>
      <c r="L663" s="41">
        <v>1.1148</v>
      </c>
      <c r="M663" s="7">
        <f t="shared" si="114"/>
        <v>6.9099999999999939E-2</v>
      </c>
      <c r="N663" s="8">
        <v>0</v>
      </c>
      <c r="O663" s="8">
        <v>0</v>
      </c>
      <c r="P663" s="7">
        <v>16.48</v>
      </c>
      <c r="Q663" s="52">
        <v>12.9</v>
      </c>
      <c r="S663" s="9">
        <v>41323</v>
      </c>
      <c r="T663" s="9">
        <v>41341</v>
      </c>
      <c r="U663" s="7">
        <v>18</v>
      </c>
      <c r="V663" s="8">
        <f t="shared" si="115"/>
        <v>0</v>
      </c>
      <c r="W663" s="8">
        <f t="shared" si="116"/>
        <v>0</v>
      </c>
      <c r="X663" s="8">
        <f>AVERAGE(W663:W668)</f>
        <v>7.1753849957642268</v>
      </c>
      <c r="Y663" s="8">
        <f>_xlfn.STDEV.S(W663:W668)</f>
        <v>17.576031947644793</v>
      </c>
      <c r="Z663" s="8"/>
    </row>
    <row r="664" spans="1:32" x14ac:dyDescent="0.2">
      <c r="A664" s="7" t="s">
        <v>4</v>
      </c>
      <c r="B664" s="7" t="s">
        <v>5</v>
      </c>
      <c r="C664" s="7" t="s">
        <v>6</v>
      </c>
      <c r="D664" s="7">
        <v>48</v>
      </c>
      <c r="E664" s="7">
        <v>86</v>
      </c>
      <c r="F664" s="7">
        <v>2</v>
      </c>
      <c r="G664" s="7" t="s">
        <v>21</v>
      </c>
      <c r="H664" s="7" t="s">
        <v>22</v>
      </c>
      <c r="I664" s="7">
        <v>661</v>
      </c>
      <c r="J664" s="7">
        <v>1.0586</v>
      </c>
      <c r="K664" s="7">
        <v>661</v>
      </c>
      <c r="L664" s="41">
        <v>1.1294999999999999</v>
      </c>
      <c r="M664" s="7">
        <f t="shared" si="114"/>
        <v>7.0899999999999963E-2</v>
      </c>
      <c r="N664" s="8">
        <v>0</v>
      </c>
      <c r="O664" s="8">
        <v>0</v>
      </c>
      <c r="P664" s="7">
        <v>19.63</v>
      </c>
      <c r="Q664" s="52">
        <v>13.5</v>
      </c>
      <c r="S664" s="9">
        <v>41323</v>
      </c>
      <c r="T664" s="9">
        <v>41341</v>
      </c>
      <c r="U664" s="7">
        <v>18</v>
      </c>
      <c r="V664" s="8">
        <f t="shared" si="115"/>
        <v>0</v>
      </c>
      <c r="W664" s="8">
        <f t="shared" si="116"/>
        <v>0</v>
      </c>
      <c r="X664" s="8"/>
      <c r="Y664" s="8"/>
      <c r="Z664" s="8"/>
    </row>
    <row r="665" spans="1:32" x14ac:dyDescent="0.2">
      <c r="A665" s="7" t="s">
        <v>4</v>
      </c>
      <c r="B665" s="7" t="s">
        <v>5</v>
      </c>
      <c r="C665" s="7" t="s">
        <v>6</v>
      </c>
      <c r="D665" s="7">
        <v>48</v>
      </c>
      <c r="E665" s="7">
        <v>87</v>
      </c>
      <c r="F665" s="7">
        <v>3</v>
      </c>
      <c r="G665" s="7" t="s">
        <v>21</v>
      </c>
      <c r="H665" s="7" t="s">
        <v>22</v>
      </c>
      <c r="I665" s="7">
        <v>670</v>
      </c>
      <c r="J665" s="7">
        <v>1.0409999999999999</v>
      </c>
      <c r="K665" s="7">
        <v>670</v>
      </c>
      <c r="L665" s="41">
        <v>1.1033999999999999</v>
      </c>
      <c r="M665" s="7">
        <f t="shared" si="114"/>
        <v>6.2400000000000011E-2</v>
      </c>
      <c r="N665" s="8">
        <v>0</v>
      </c>
      <c r="O665" s="8">
        <v>0</v>
      </c>
      <c r="P665" s="7">
        <v>18.75</v>
      </c>
      <c r="Q665" s="52">
        <v>13.2</v>
      </c>
      <c r="S665" s="9">
        <v>41323</v>
      </c>
      <c r="T665" s="9">
        <v>41341</v>
      </c>
      <c r="U665" s="7">
        <v>18</v>
      </c>
      <c r="V665" s="8">
        <f t="shared" si="115"/>
        <v>0</v>
      </c>
      <c r="W665" s="8">
        <f t="shared" si="116"/>
        <v>0</v>
      </c>
      <c r="X665" s="8"/>
      <c r="Y665" s="8"/>
      <c r="Z665" s="8"/>
    </row>
    <row r="666" spans="1:32" x14ac:dyDescent="0.2">
      <c r="A666" s="7" t="s">
        <v>4</v>
      </c>
      <c r="B666" s="7" t="s">
        <v>5</v>
      </c>
      <c r="C666" s="7" t="s">
        <v>6</v>
      </c>
      <c r="D666" s="7">
        <v>48</v>
      </c>
      <c r="E666" s="7">
        <v>88</v>
      </c>
      <c r="F666" s="7">
        <v>4</v>
      </c>
      <c r="G666" s="7" t="s">
        <v>21</v>
      </c>
      <c r="H666" s="7" t="s">
        <v>22</v>
      </c>
      <c r="I666" s="7">
        <v>679</v>
      </c>
      <c r="J666" s="7">
        <v>1.0529999999999999</v>
      </c>
      <c r="K666" s="7">
        <v>679</v>
      </c>
      <c r="L666" s="41">
        <v>1.1115999999999999</v>
      </c>
      <c r="M666" s="7">
        <f t="shared" si="114"/>
        <v>5.8599999999999985E-2</v>
      </c>
      <c r="N666" s="8">
        <v>2.4</v>
      </c>
      <c r="O666" s="8">
        <v>0</v>
      </c>
      <c r="P666" s="7">
        <v>24.55</v>
      </c>
      <c r="Q666" s="52">
        <v>14.4</v>
      </c>
      <c r="S666" s="9">
        <v>41323</v>
      </c>
      <c r="T666" s="9">
        <v>41341</v>
      </c>
      <c r="U666" s="7">
        <v>18</v>
      </c>
      <c r="V666" s="8">
        <f t="shared" si="115"/>
        <v>2.5228653645107015</v>
      </c>
      <c r="W666" s="8">
        <f t="shared" si="116"/>
        <v>43.052309974585363</v>
      </c>
      <c r="X666" s="8"/>
      <c r="Y666" s="8"/>
      <c r="Z666" s="8"/>
    </row>
    <row r="667" spans="1:32" x14ac:dyDescent="0.2">
      <c r="A667" s="7" t="s">
        <v>4</v>
      </c>
      <c r="B667" s="7" t="s">
        <v>5</v>
      </c>
      <c r="C667" s="7" t="s">
        <v>6</v>
      </c>
      <c r="D667" s="7">
        <v>48</v>
      </c>
      <c r="E667" s="7">
        <v>89</v>
      </c>
      <c r="F667" s="7">
        <v>5</v>
      </c>
      <c r="G667" s="7" t="s">
        <v>21</v>
      </c>
      <c r="H667" s="7" t="s">
        <v>22</v>
      </c>
      <c r="I667" s="7">
        <v>688</v>
      </c>
      <c r="J667" s="7">
        <v>1.0443</v>
      </c>
      <c r="K667" s="7">
        <v>688</v>
      </c>
      <c r="L667" s="41">
        <v>1.0885</v>
      </c>
      <c r="M667" s="7">
        <f t="shared" si="114"/>
        <v>4.4200000000000017E-2</v>
      </c>
      <c r="N667" s="8">
        <v>0</v>
      </c>
      <c r="O667" s="8">
        <v>0</v>
      </c>
      <c r="P667" s="7">
        <v>20.95</v>
      </c>
      <c r="Q667" s="52">
        <v>13.6</v>
      </c>
      <c r="S667" s="9">
        <v>41323</v>
      </c>
      <c r="T667" s="9">
        <v>41341</v>
      </c>
      <c r="U667" s="7">
        <v>18</v>
      </c>
      <c r="V667" s="8">
        <f t="shared" si="115"/>
        <v>0</v>
      </c>
      <c r="W667" s="8">
        <f t="shared" si="116"/>
        <v>0</v>
      </c>
      <c r="X667" s="8"/>
      <c r="Y667" s="8"/>
      <c r="Z667" s="8"/>
    </row>
    <row r="668" spans="1:32" x14ac:dyDescent="0.2">
      <c r="A668" s="7" t="s">
        <v>4</v>
      </c>
      <c r="B668" s="7" t="s">
        <v>5</v>
      </c>
      <c r="C668" s="7" t="s">
        <v>6</v>
      </c>
      <c r="D668" s="7">
        <v>48</v>
      </c>
      <c r="E668" s="7">
        <v>90</v>
      </c>
      <c r="F668" s="7">
        <v>6</v>
      </c>
      <c r="G668" s="7" t="s">
        <v>21</v>
      </c>
      <c r="H668" s="7" t="s">
        <v>22</v>
      </c>
      <c r="I668" s="7">
        <v>697</v>
      </c>
      <c r="J668" s="7">
        <v>1.0485</v>
      </c>
      <c r="K668" s="7">
        <v>697</v>
      </c>
      <c r="L668" s="41">
        <v>1.1158999999999999</v>
      </c>
      <c r="M668" s="7">
        <f t="shared" si="114"/>
        <v>6.7399999999999904E-2</v>
      </c>
      <c r="N668" s="8">
        <v>0</v>
      </c>
      <c r="O668" s="8">
        <v>0</v>
      </c>
      <c r="P668" s="7">
        <v>15.08</v>
      </c>
      <c r="Q668" s="52">
        <v>12.3</v>
      </c>
      <c r="S668" s="9">
        <v>41323</v>
      </c>
      <c r="T668" s="9">
        <v>41341</v>
      </c>
      <c r="U668" s="7">
        <v>18</v>
      </c>
      <c r="V668" s="8">
        <f t="shared" si="115"/>
        <v>0</v>
      </c>
      <c r="W668" s="8">
        <f t="shared" si="116"/>
        <v>0</v>
      </c>
      <c r="X668" s="8"/>
      <c r="Y668" s="8"/>
      <c r="Z668" s="8"/>
    </row>
    <row r="669" spans="1:32" x14ac:dyDescent="0.2">
      <c r="A669" s="7" t="s">
        <v>4</v>
      </c>
      <c r="B669" s="7" t="s">
        <v>5</v>
      </c>
      <c r="C669" s="7" t="s">
        <v>7</v>
      </c>
      <c r="D669" s="7">
        <v>48</v>
      </c>
      <c r="E669" s="7">
        <v>91</v>
      </c>
      <c r="F669" s="7">
        <v>1</v>
      </c>
      <c r="G669" s="7" t="s">
        <v>21</v>
      </c>
      <c r="H669" s="7" t="s">
        <v>22</v>
      </c>
      <c r="I669" s="7">
        <v>706</v>
      </c>
      <c r="J669" s="7">
        <v>1.0526</v>
      </c>
      <c r="K669" s="7">
        <v>706</v>
      </c>
      <c r="L669" s="41">
        <v>1.111</v>
      </c>
      <c r="M669" s="7">
        <f t="shared" si="114"/>
        <v>5.8400000000000007E-2</v>
      </c>
      <c r="N669" s="8">
        <v>25.9</v>
      </c>
      <c r="P669" s="7">
        <v>23.68</v>
      </c>
      <c r="Q669" s="52">
        <v>14.6</v>
      </c>
      <c r="S669" s="9">
        <v>41323</v>
      </c>
      <c r="T669" s="9">
        <v>41341</v>
      </c>
      <c r="U669" s="7">
        <v>18</v>
      </c>
      <c r="V669" s="8">
        <f t="shared" si="115"/>
        <v>27.225922058677984</v>
      </c>
      <c r="W669" s="8">
        <f t="shared" si="116"/>
        <v>466.19729552530788</v>
      </c>
      <c r="X669" s="8">
        <f>AVERAGE(W669:W674)</f>
        <v>294.52737099528667</v>
      </c>
      <c r="Y669" s="8">
        <f>_xlfn.STDEV.S(W669:W674)</f>
        <v>210.20245341949692</v>
      </c>
      <c r="Z669" s="8"/>
      <c r="AA669" s="16">
        <f t="shared" ref="AA669:AA674" si="121">W669/22846</f>
        <v>2.0406079643058211E-2</v>
      </c>
      <c r="AB669" s="16">
        <f>AVERAGE(AA669:AA674)</f>
        <v>1.0743214384548958E-2</v>
      </c>
      <c r="AC669" s="16">
        <f>_xlfn.STDEV.S(AA669:AA674)</f>
        <v>9.7685415028480969E-3</v>
      </c>
      <c r="AD669" s="7">
        <f>AB669*100</f>
        <v>1.0743214384548958</v>
      </c>
      <c r="AE669" s="7">
        <f>AC669*100</f>
        <v>0.97685415028480971</v>
      </c>
      <c r="AF669" s="56" t="s">
        <v>52</v>
      </c>
    </row>
    <row r="670" spans="1:32" x14ac:dyDescent="0.2">
      <c r="A670" s="7" t="s">
        <v>4</v>
      </c>
      <c r="B670" s="7" t="s">
        <v>5</v>
      </c>
      <c r="C670" s="7" t="s">
        <v>7</v>
      </c>
      <c r="D670" s="7">
        <v>48</v>
      </c>
      <c r="E670" s="7">
        <v>92</v>
      </c>
      <c r="F670" s="7">
        <v>2</v>
      </c>
      <c r="G670" s="7" t="s">
        <v>21</v>
      </c>
      <c r="H670" s="7" t="s">
        <v>22</v>
      </c>
      <c r="I670" s="7">
        <v>715</v>
      </c>
      <c r="J670" s="7">
        <v>1.0587</v>
      </c>
      <c r="K670" s="7">
        <v>715</v>
      </c>
      <c r="L670" s="41">
        <v>1.0951</v>
      </c>
      <c r="M670" s="7">
        <f t="shared" si="114"/>
        <v>3.6399999999999988E-2</v>
      </c>
      <c r="N670" s="8">
        <v>19.7</v>
      </c>
      <c r="P670" s="7">
        <v>13.21</v>
      </c>
      <c r="Q670" s="52">
        <v>12</v>
      </c>
      <c r="S670" s="9">
        <v>41323</v>
      </c>
      <c r="T670" s="9">
        <v>41341</v>
      </c>
      <c r="U670" s="7">
        <v>18</v>
      </c>
      <c r="V670" s="8">
        <f t="shared" si="115"/>
        <v>20.708519867025341</v>
      </c>
      <c r="W670" s="8">
        <f t="shared" si="116"/>
        <v>568.91538096223485</v>
      </c>
      <c r="X670" s="8"/>
      <c r="Y670" s="8"/>
      <c r="Z670" s="8"/>
      <c r="AA670" s="16">
        <f t="shared" si="121"/>
        <v>2.4902187733617912E-2</v>
      </c>
    </row>
    <row r="671" spans="1:32" x14ac:dyDescent="0.2">
      <c r="A671" s="7" t="s">
        <v>4</v>
      </c>
      <c r="B671" s="7" t="s">
        <v>5</v>
      </c>
      <c r="C671" s="7" t="s">
        <v>7</v>
      </c>
      <c r="D671" s="7">
        <v>48</v>
      </c>
      <c r="E671" s="7">
        <v>93</v>
      </c>
      <c r="F671" s="7">
        <v>3</v>
      </c>
      <c r="G671" s="7" t="s">
        <v>21</v>
      </c>
      <c r="H671" s="7" t="s">
        <v>22</v>
      </c>
      <c r="I671" s="7">
        <v>724</v>
      </c>
      <c r="J671" s="7">
        <v>1.0476000000000001</v>
      </c>
      <c r="K671" s="7">
        <v>724</v>
      </c>
      <c r="L671" s="41">
        <v>1.0995999999999999</v>
      </c>
      <c r="M671" s="7">
        <f t="shared" si="114"/>
        <v>5.1999999999999824E-2</v>
      </c>
      <c r="N671" s="8">
        <v>7.3</v>
      </c>
      <c r="P671" s="7">
        <v>25.2</v>
      </c>
      <c r="Q671" s="52">
        <v>14.5</v>
      </c>
      <c r="S671" s="9">
        <v>41323</v>
      </c>
      <c r="T671" s="9">
        <v>41341</v>
      </c>
      <c r="U671" s="7">
        <v>18</v>
      </c>
      <c r="V671" s="8">
        <f t="shared" si="115"/>
        <v>7.6737154837200503</v>
      </c>
      <c r="W671" s="8">
        <f t="shared" si="116"/>
        <v>147.57145161000147</v>
      </c>
      <c r="X671" s="8"/>
      <c r="Y671" s="8"/>
      <c r="Z671" s="8"/>
      <c r="AA671" s="16">
        <f t="shared" si="121"/>
        <v>6.4593999654207071E-3</v>
      </c>
    </row>
    <row r="672" spans="1:32" x14ac:dyDescent="0.2">
      <c r="A672" s="7" t="s">
        <v>4</v>
      </c>
      <c r="B672" s="7" t="s">
        <v>5</v>
      </c>
      <c r="C672" s="7" t="s">
        <v>7</v>
      </c>
      <c r="D672" s="7">
        <v>48</v>
      </c>
      <c r="E672" s="7">
        <v>94</v>
      </c>
      <c r="F672" s="7">
        <v>4</v>
      </c>
      <c r="G672" s="7" t="s">
        <v>21</v>
      </c>
      <c r="H672" s="7" t="s">
        <v>22</v>
      </c>
      <c r="I672" s="7">
        <v>733</v>
      </c>
      <c r="J672" s="7">
        <v>1.0398000000000001</v>
      </c>
      <c r="K672" s="7">
        <v>733</v>
      </c>
      <c r="P672" s="7">
        <v>26.66</v>
      </c>
      <c r="Q672" s="52">
        <v>14.9</v>
      </c>
      <c r="V672" s="8"/>
      <c r="W672" s="8"/>
      <c r="X672" s="8"/>
      <c r="Y672" s="8"/>
      <c r="Z672" s="8"/>
      <c r="AA672" s="16">
        <f t="shared" si="121"/>
        <v>0</v>
      </c>
    </row>
    <row r="673" spans="1:27" x14ac:dyDescent="0.2">
      <c r="A673" s="7" t="s">
        <v>4</v>
      </c>
      <c r="B673" s="7" t="s">
        <v>5</v>
      </c>
      <c r="C673" s="7" t="s">
        <v>7</v>
      </c>
      <c r="D673" s="7">
        <v>48</v>
      </c>
      <c r="E673" s="7">
        <v>95</v>
      </c>
      <c r="F673" s="7">
        <v>5</v>
      </c>
      <c r="G673" s="7" t="s">
        <v>21</v>
      </c>
      <c r="H673" s="7" t="s">
        <v>22</v>
      </c>
      <c r="I673" s="7">
        <v>742</v>
      </c>
      <c r="J673" s="7">
        <v>1.0589</v>
      </c>
      <c r="K673" s="7">
        <v>742</v>
      </c>
      <c r="L673" s="41">
        <v>1.1718999999999999</v>
      </c>
      <c r="M673" s="7">
        <f t="shared" ref="M673:M704" si="122">L673-J673</f>
        <v>0.11299999999999999</v>
      </c>
      <c r="N673" s="8">
        <v>21.3</v>
      </c>
      <c r="P673" s="44">
        <v>24.65</v>
      </c>
      <c r="Q673" s="52">
        <v>14.8</v>
      </c>
      <c r="S673" s="9">
        <v>41323</v>
      </c>
      <c r="T673" s="9">
        <v>41341</v>
      </c>
      <c r="U673" s="7">
        <v>18</v>
      </c>
      <c r="V673" s="8">
        <f t="shared" ref="V673:V704" si="123">N673*EXP((LN(2)/$R$3)*U673)</f>
        <v>22.390430110032476</v>
      </c>
      <c r="W673" s="8">
        <f t="shared" ref="W673:W704" si="124">V673/M673</f>
        <v>198.14539920382722</v>
      </c>
      <c r="X673" s="8"/>
      <c r="Y673" s="8"/>
      <c r="Z673" s="8"/>
      <c r="AA673" s="16">
        <f t="shared" si="121"/>
        <v>8.6730893462237252E-3</v>
      </c>
    </row>
    <row r="674" spans="1:27" x14ac:dyDescent="0.2">
      <c r="A674" s="7" t="s">
        <v>4</v>
      </c>
      <c r="B674" s="7" t="s">
        <v>5</v>
      </c>
      <c r="C674" s="7" t="s">
        <v>7</v>
      </c>
      <c r="D674" s="7">
        <v>48</v>
      </c>
      <c r="E674" s="7">
        <v>96</v>
      </c>
      <c r="F674" s="7">
        <v>6</v>
      </c>
      <c r="G674" s="7" t="s">
        <v>21</v>
      </c>
      <c r="H674" s="7" t="s">
        <v>22</v>
      </c>
      <c r="I674" s="7">
        <v>751</v>
      </c>
      <c r="J674" s="7">
        <v>1.0592999999999999</v>
      </c>
      <c r="K674" s="7">
        <v>751</v>
      </c>
      <c r="L674" s="41">
        <v>1.1509</v>
      </c>
      <c r="M674" s="7">
        <f t="shared" si="122"/>
        <v>9.1600000000000126E-2</v>
      </c>
      <c r="N674" s="8">
        <v>8</v>
      </c>
      <c r="P674" s="44">
        <v>28.58</v>
      </c>
      <c r="Q674" s="52">
        <v>15.4</v>
      </c>
      <c r="S674" s="9">
        <v>41323</v>
      </c>
      <c r="T674" s="9">
        <v>41341</v>
      </c>
      <c r="U674" s="7">
        <v>18</v>
      </c>
      <c r="V674" s="8">
        <f t="shared" si="123"/>
        <v>8.4095512150356715</v>
      </c>
      <c r="W674" s="8">
        <f t="shared" si="124"/>
        <v>91.807327675061785</v>
      </c>
      <c r="X674" s="8"/>
      <c r="Y674" s="8"/>
      <c r="Z674" s="8"/>
      <c r="AA674" s="16">
        <f t="shared" si="121"/>
        <v>4.0185296189732024E-3</v>
      </c>
    </row>
    <row r="675" spans="1:27" x14ac:dyDescent="0.2">
      <c r="A675" s="7" t="s">
        <v>4</v>
      </c>
      <c r="B675" s="7" t="s">
        <v>5</v>
      </c>
      <c r="C675" s="7" t="s">
        <v>9</v>
      </c>
      <c r="D675" s="7">
        <v>48</v>
      </c>
      <c r="E675" s="7">
        <v>1</v>
      </c>
      <c r="F675" s="7">
        <v>1</v>
      </c>
      <c r="G675" s="7" t="s">
        <v>27</v>
      </c>
      <c r="H675" s="7" t="s">
        <v>28</v>
      </c>
      <c r="I675" s="7">
        <v>817</v>
      </c>
      <c r="J675" s="7">
        <v>1.0542</v>
      </c>
      <c r="K675" s="7">
        <v>817</v>
      </c>
      <c r="L675" s="41">
        <v>1.1200000000000001</v>
      </c>
      <c r="M675" s="7">
        <f t="shared" si="122"/>
        <v>6.5800000000000081E-2</v>
      </c>
      <c r="N675" s="8">
        <v>0</v>
      </c>
      <c r="P675" s="7">
        <v>12.91</v>
      </c>
      <c r="Q675" s="52">
        <v>12</v>
      </c>
      <c r="S675" s="9">
        <v>41323</v>
      </c>
      <c r="V675" s="8">
        <f t="shared" si="123"/>
        <v>0</v>
      </c>
      <c r="W675" s="8">
        <f t="shared" si="124"/>
        <v>0</v>
      </c>
      <c r="X675" s="8">
        <f>AVERAGE(W675:W680)</f>
        <v>4.9240633399209592</v>
      </c>
      <c r="Y675" s="8">
        <f>_xlfn.STDEV.S(W675:W680)</f>
        <v>7.7808940010599077</v>
      </c>
      <c r="Z675" s="8"/>
    </row>
    <row r="676" spans="1:27" x14ac:dyDescent="0.2">
      <c r="A676" s="7" t="s">
        <v>4</v>
      </c>
      <c r="B676" s="7" t="s">
        <v>5</v>
      </c>
      <c r="C676" s="7" t="s">
        <v>9</v>
      </c>
      <c r="D676" s="7">
        <v>48</v>
      </c>
      <c r="E676" s="7">
        <v>2</v>
      </c>
      <c r="F676" s="7">
        <v>2</v>
      </c>
      <c r="G676" s="7" t="s">
        <v>27</v>
      </c>
      <c r="H676" s="7" t="s">
        <v>28</v>
      </c>
      <c r="I676" s="7">
        <v>826</v>
      </c>
      <c r="J676" s="7">
        <v>1.0532999999999999</v>
      </c>
      <c r="K676" s="7">
        <v>826</v>
      </c>
      <c r="L676" s="41">
        <v>1.1748000000000001</v>
      </c>
      <c r="M676" s="7">
        <f t="shared" si="122"/>
        <v>0.12150000000000016</v>
      </c>
      <c r="N676" s="8">
        <v>0</v>
      </c>
      <c r="P676" s="7">
        <v>23.31</v>
      </c>
      <c r="Q676" s="52">
        <v>14.3</v>
      </c>
      <c r="S676" s="9">
        <v>41323</v>
      </c>
      <c r="V676" s="8">
        <f t="shared" si="123"/>
        <v>0</v>
      </c>
      <c r="W676" s="8">
        <f t="shared" si="124"/>
        <v>0</v>
      </c>
      <c r="X676" s="8"/>
      <c r="Y676" s="8"/>
      <c r="Z676" s="8"/>
    </row>
    <row r="677" spans="1:27" x14ac:dyDescent="0.2">
      <c r="A677" s="7" t="s">
        <v>4</v>
      </c>
      <c r="B677" s="7" t="s">
        <v>5</v>
      </c>
      <c r="C677" s="7" t="s">
        <v>9</v>
      </c>
      <c r="D677" s="7">
        <v>48</v>
      </c>
      <c r="E677" s="7">
        <v>3</v>
      </c>
      <c r="F677" s="7">
        <v>3</v>
      </c>
      <c r="G677" s="7" t="s">
        <v>27</v>
      </c>
      <c r="H677" s="7" t="s">
        <v>28</v>
      </c>
      <c r="I677" s="7">
        <v>835</v>
      </c>
      <c r="J677" s="7">
        <v>1.0570999999999999</v>
      </c>
      <c r="K677" s="7">
        <v>835</v>
      </c>
      <c r="L677" s="41">
        <v>1.1540999999999999</v>
      </c>
      <c r="M677" s="7">
        <f t="shared" si="122"/>
        <v>9.6999999999999975E-2</v>
      </c>
      <c r="N677" s="8">
        <v>1.9</v>
      </c>
      <c r="P677" s="7">
        <v>20.72</v>
      </c>
      <c r="Q677" s="52">
        <v>13.6</v>
      </c>
      <c r="S677" s="9">
        <v>41323</v>
      </c>
      <c r="V677" s="8">
        <f t="shared" si="123"/>
        <v>1.9</v>
      </c>
      <c r="W677" s="8">
        <f t="shared" si="124"/>
        <v>19.587628865979386</v>
      </c>
      <c r="X677" s="8"/>
      <c r="Y677" s="8"/>
      <c r="Z677" s="8"/>
    </row>
    <row r="678" spans="1:27" x14ac:dyDescent="0.2">
      <c r="A678" s="7" t="s">
        <v>4</v>
      </c>
      <c r="B678" s="7" t="s">
        <v>5</v>
      </c>
      <c r="C678" s="7" t="s">
        <v>9</v>
      </c>
      <c r="D678" s="7">
        <v>48</v>
      </c>
      <c r="E678" s="7">
        <v>4</v>
      </c>
      <c r="F678" s="7">
        <v>4</v>
      </c>
      <c r="G678" s="7" t="s">
        <v>27</v>
      </c>
      <c r="H678" s="7" t="s">
        <v>28</v>
      </c>
      <c r="I678" s="7">
        <v>844</v>
      </c>
      <c r="J678" s="7">
        <v>1.0504</v>
      </c>
      <c r="K678" s="7">
        <v>844</v>
      </c>
      <c r="L678" s="41">
        <v>1.1395</v>
      </c>
      <c r="M678" s="7">
        <f t="shared" si="122"/>
        <v>8.9099999999999957E-2</v>
      </c>
      <c r="N678" s="8">
        <v>0.2</v>
      </c>
      <c r="P678" s="7">
        <v>19.07</v>
      </c>
      <c r="Q678" s="52">
        <v>13.5</v>
      </c>
      <c r="S678" s="9">
        <v>41323</v>
      </c>
      <c r="V678" s="8">
        <f t="shared" si="123"/>
        <v>0.2</v>
      </c>
      <c r="W678" s="8">
        <f t="shared" si="124"/>
        <v>2.2446689113355793</v>
      </c>
      <c r="X678" s="8"/>
      <c r="Y678" s="8"/>
      <c r="Z678" s="8"/>
    </row>
    <row r="679" spans="1:27" x14ac:dyDescent="0.2">
      <c r="A679" s="7" t="s">
        <v>4</v>
      </c>
      <c r="B679" s="7" t="s">
        <v>5</v>
      </c>
      <c r="C679" s="7" t="s">
        <v>9</v>
      </c>
      <c r="D679" s="7">
        <v>48</v>
      </c>
      <c r="E679" s="7">
        <v>5</v>
      </c>
      <c r="F679" s="7">
        <v>5</v>
      </c>
      <c r="G679" s="7" t="s">
        <v>27</v>
      </c>
      <c r="H679" s="7" t="s">
        <v>28</v>
      </c>
      <c r="I679" s="7">
        <v>853</v>
      </c>
      <c r="J679" s="7">
        <v>1.0406</v>
      </c>
      <c r="K679" s="7">
        <v>853</v>
      </c>
      <c r="L679" s="41">
        <v>1.1459999999999999</v>
      </c>
      <c r="M679" s="7">
        <f t="shared" si="122"/>
        <v>0.10539999999999994</v>
      </c>
      <c r="N679" s="8">
        <v>0</v>
      </c>
      <c r="P679" s="7">
        <v>19.66</v>
      </c>
      <c r="Q679" s="52">
        <v>13.7</v>
      </c>
      <c r="S679" s="9">
        <v>41323</v>
      </c>
      <c r="V679" s="8">
        <f t="shared" si="123"/>
        <v>0</v>
      </c>
      <c r="W679" s="8">
        <f t="shared" si="124"/>
        <v>0</v>
      </c>
      <c r="X679" s="8"/>
      <c r="Y679" s="8"/>
      <c r="Z679" s="8"/>
    </row>
    <row r="680" spans="1:27" x14ac:dyDescent="0.2">
      <c r="A680" s="7" t="s">
        <v>4</v>
      </c>
      <c r="B680" s="7" t="s">
        <v>5</v>
      </c>
      <c r="C680" s="7" t="s">
        <v>9</v>
      </c>
      <c r="D680" s="7">
        <v>48</v>
      </c>
      <c r="E680" s="7">
        <v>6</v>
      </c>
      <c r="F680" s="7">
        <v>6</v>
      </c>
      <c r="G680" s="7" t="s">
        <v>27</v>
      </c>
      <c r="H680" s="7" t="s">
        <v>28</v>
      </c>
      <c r="I680" s="7">
        <v>862</v>
      </c>
      <c r="J680" s="7">
        <v>1.0468</v>
      </c>
      <c r="K680" s="7">
        <v>862</v>
      </c>
      <c r="L680" s="41">
        <v>1.1246</v>
      </c>
      <c r="M680" s="7">
        <f t="shared" si="122"/>
        <v>7.7800000000000091E-2</v>
      </c>
      <c r="N680" s="8">
        <v>0.6</v>
      </c>
      <c r="P680" s="44">
        <v>15.54</v>
      </c>
      <c r="Q680" s="52">
        <v>12.9</v>
      </c>
      <c r="S680" s="9">
        <v>41323</v>
      </c>
      <c r="V680" s="8">
        <f t="shared" si="123"/>
        <v>0.6</v>
      </c>
      <c r="W680" s="8">
        <f t="shared" si="124"/>
        <v>7.7120822622107879</v>
      </c>
      <c r="X680" s="8"/>
      <c r="Y680" s="8"/>
      <c r="Z680" s="8"/>
    </row>
    <row r="681" spans="1:27" x14ac:dyDescent="0.2">
      <c r="A681" s="7" t="s">
        <v>4</v>
      </c>
      <c r="B681" s="7" t="s">
        <v>5</v>
      </c>
      <c r="C681" s="7" t="s">
        <v>8</v>
      </c>
      <c r="D681" s="7">
        <v>48</v>
      </c>
      <c r="E681" s="7">
        <v>7</v>
      </c>
      <c r="F681" s="7">
        <v>1</v>
      </c>
      <c r="G681" s="7" t="s">
        <v>27</v>
      </c>
      <c r="H681" s="7" t="s">
        <v>28</v>
      </c>
      <c r="I681" s="7">
        <v>763</v>
      </c>
      <c r="J681" s="7">
        <v>1.0552999999999999</v>
      </c>
      <c r="K681" s="7">
        <v>763</v>
      </c>
      <c r="L681" s="41">
        <v>1.1427</v>
      </c>
      <c r="M681" s="7">
        <f t="shared" si="122"/>
        <v>8.7400000000000144E-2</v>
      </c>
      <c r="N681" s="8">
        <v>1.6</v>
      </c>
      <c r="P681" s="7">
        <v>24.26</v>
      </c>
      <c r="Q681" s="52">
        <v>14.7</v>
      </c>
      <c r="S681" s="9">
        <v>41323</v>
      </c>
      <c r="V681" s="8">
        <f t="shared" si="123"/>
        <v>1.6</v>
      </c>
      <c r="W681" s="8">
        <f t="shared" si="124"/>
        <v>18.306636155606377</v>
      </c>
      <c r="X681" s="8">
        <f>AVERAGE(W681:W686)</f>
        <v>7.2631453783091828</v>
      </c>
      <c r="Y681" s="8">
        <f>_xlfn.STDEV.S(W681:W686)</f>
        <v>7.149002413349459</v>
      </c>
      <c r="Z681" s="8"/>
    </row>
    <row r="682" spans="1:27" x14ac:dyDescent="0.2">
      <c r="A682" s="7" t="s">
        <v>4</v>
      </c>
      <c r="B682" s="7" t="s">
        <v>5</v>
      </c>
      <c r="C682" s="7" t="s">
        <v>8</v>
      </c>
      <c r="D682" s="7">
        <v>48</v>
      </c>
      <c r="E682" s="7">
        <v>8</v>
      </c>
      <c r="F682" s="7">
        <v>2</v>
      </c>
      <c r="G682" s="7" t="s">
        <v>27</v>
      </c>
      <c r="H682" s="7" t="s">
        <v>28</v>
      </c>
      <c r="I682" s="7">
        <v>772</v>
      </c>
      <c r="J682" s="7">
        <v>1.0521</v>
      </c>
      <c r="K682" s="7">
        <v>772</v>
      </c>
      <c r="L682" s="41">
        <v>1.1676</v>
      </c>
      <c r="M682" s="7">
        <f t="shared" si="122"/>
        <v>0.11549999999999994</v>
      </c>
      <c r="N682" s="8">
        <v>0</v>
      </c>
      <c r="P682" s="7">
        <v>28.06</v>
      </c>
      <c r="Q682" s="52">
        <v>15.2</v>
      </c>
      <c r="S682" s="9">
        <v>41323</v>
      </c>
      <c r="V682" s="8">
        <f t="shared" si="123"/>
        <v>0</v>
      </c>
      <c r="W682" s="8">
        <f t="shared" si="124"/>
        <v>0</v>
      </c>
      <c r="X682" s="8"/>
      <c r="Y682" s="8"/>
      <c r="Z682" s="8"/>
    </row>
    <row r="683" spans="1:27" x14ac:dyDescent="0.2">
      <c r="A683" s="7" t="s">
        <v>4</v>
      </c>
      <c r="B683" s="7" t="s">
        <v>5</v>
      </c>
      <c r="C683" s="7" t="s">
        <v>8</v>
      </c>
      <c r="D683" s="7">
        <v>48</v>
      </c>
      <c r="E683" s="7">
        <v>9</v>
      </c>
      <c r="F683" s="7">
        <v>3</v>
      </c>
      <c r="G683" s="7" t="s">
        <v>27</v>
      </c>
      <c r="H683" s="7" t="s">
        <v>28</v>
      </c>
      <c r="I683" s="7">
        <v>781</v>
      </c>
      <c r="J683" s="7">
        <v>1.0559000000000001</v>
      </c>
      <c r="K683" s="7">
        <v>781</v>
      </c>
      <c r="L683" s="41">
        <v>1.1468</v>
      </c>
      <c r="M683" s="7">
        <f t="shared" si="122"/>
        <v>9.0899999999999981E-2</v>
      </c>
      <c r="N683" s="8">
        <v>0.7</v>
      </c>
      <c r="P683" s="7">
        <v>25.92</v>
      </c>
      <c r="Q683" s="52">
        <v>14.7</v>
      </c>
      <c r="S683" s="9">
        <v>41323</v>
      </c>
      <c r="V683" s="8">
        <f t="shared" si="123"/>
        <v>0.7</v>
      </c>
      <c r="W683" s="8">
        <f t="shared" si="124"/>
        <v>7.7007700770077019</v>
      </c>
      <c r="X683" s="8"/>
      <c r="Y683" s="8"/>
      <c r="Z683" s="8"/>
    </row>
    <row r="684" spans="1:27" x14ac:dyDescent="0.2">
      <c r="A684" s="7" t="s">
        <v>4</v>
      </c>
      <c r="B684" s="7" t="s">
        <v>5</v>
      </c>
      <c r="C684" s="7" t="s">
        <v>8</v>
      </c>
      <c r="D684" s="7">
        <v>48</v>
      </c>
      <c r="E684" s="7">
        <v>10</v>
      </c>
      <c r="F684" s="7">
        <v>4</v>
      </c>
      <c r="G684" s="7" t="s">
        <v>27</v>
      </c>
      <c r="H684" s="7" t="s">
        <v>28</v>
      </c>
      <c r="I684" s="7">
        <v>790</v>
      </c>
      <c r="J684" s="7">
        <v>1.0571999999999999</v>
      </c>
      <c r="K684" s="7">
        <v>790</v>
      </c>
      <c r="L684" s="41">
        <v>1.1315999999999999</v>
      </c>
      <c r="M684" s="7">
        <f t="shared" si="122"/>
        <v>7.4400000000000022E-2</v>
      </c>
      <c r="N684" s="8">
        <v>0.4</v>
      </c>
      <c r="P684" s="7">
        <v>13.49</v>
      </c>
      <c r="Q684" s="52">
        <v>12.2</v>
      </c>
      <c r="S684" s="9">
        <v>41323</v>
      </c>
      <c r="V684" s="8">
        <f t="shared" si="123"/>
        <v>0.4</v>
      </c>
      <c r="W684" s="8">
        <f t="shared" si="124"/>
        <v>5.3763440860215042</v>
      </c>
      <c r="X684" s="8"/>
      <c r="Y684" s="8"/>
      <c r="Z684" s="8"/>
    </row>
    <row r="685" spans="1:27" x14ac:dyDescent="0.2">
      <c r="A685" s="7" t="s">
        <v>4</v>
      </c>
      <c r="B685" s="7" t="s">
        <v>5</v>
      </c>
      <c r="C685" s="7" t="s">
        <v>8</v>
      </c>
      <c r="D685" s="7">
        <v>48</v>
      </c>
      <c r="E685" s="7">
        <v>11</v>
      </c>
      <c r="F685" s="7">
        <v>5</v>
      </c>
      <c r="G685" s="7" t="s">
        <v>27</v>
      </c>
      <c r="H685" s="7" t="s">
        <v>28</v>
      </c>
      <c r="I685" s="7">
        <v>799</v>
      </c>
      <c r="J685" s="7">
        <v>1.0527</v>
      </c>
      <c r="K685" s="7">
        <v>799</v>
      </c>
      <c r="L685" s="41">
        <v>1.1593</v>
      </c>
      <c r="M685" s="7">
        <f t="shared" si="122"/>
        <v>0.10660000000000003</v>
      </c>
      <c r="N685" s="8">
        <v>1.3</v>
      </c>
      <c r="P685" s="7">
        <v>13.64</v>
      </c>
      <c r="Q685" s="52">
        <v>12.2</v>
      </c>
      <c r="S685" s="9">
        <v>41323</v>
      </c>
      <c r="V685" s="8">
        <f t="shared" si="123"/>
        <v>1.3</v>
      </c>
      <c r="W685" s="8">
        <f t="shared" si="124"/>
        <v>12.195121951219509</v>
      </c>
      <c r="X685" s="8"/>
      <c r="Y685" s="8"/>
      <c r="Z685" s="8"/>
    </row>
    <row r="686" spans="1:27" x14ac:dyDescent="0.2">
      <c r="A686" s="7" t="s">
        <v>4</v>
      </c>
      <c r="B686" s="7" t="s">
        <v>5</v>
      </c>
      <c r="C686" s="7" t="s">
        <v>8</v>
      </c>
      <c r="D686" s="7">
        <v>48</v>
      </c>
      <c r="E686" s="7">
        <v>12</v>
      </c>
      <c r="F686" s="7">
        <v>6</v>
      </c>
      <c r="G686" s="7" t="s">
        <v>27</v>
      </c>
      <c r="H686" s="7" t="s">
        <v>28</v>
      </c>
      <c r="I686" s="7">
        <v>808</v>
      </c>
      <c r="J686" s="7">
        <v>1.0503</v>
      </c>
      <c r="K686" s="7">
        <v>808</v>
      </c>
      <c r="L686" s="41">
        <v>1.1751</v>
      </c>
      <c r="M686" s="7">
        <f t="shared" si="122"/>
        <v>0.12480000000000002</v>
      </c>
      <c r="N686" s="8">
        <v>0</v>
      </c>
      <c r="P686" s="7">
        <v>26.18</v>
      </c>
      <c r="Q686" s="52">
        <v>14.8</v>
      </c>
      <c r="S686" s="9">
        <v>41323</v>
      </c>
      <c r="V686" s="8">
        <f t="shared" si="123"/>
        <v>0</v>
      </c>
      <c r="W686" s="8">
        <f t="shared" si="124"/>
        <v>0</v>
      </c>
      <c r="X686" s="8"/>
      <c r="Y686" s="8"/>
      <c r="Z686" s="8"/>
    </row>
    <row r="687" spans="1:27" x14ac:dyDescent="0.2">
      <c r="A687" s="7" t="s">
        <v>4</v>
      </c>
      <c r="B687" s="7" t="s">
        <v>5</v>
      </c>
      <c r="C687" s="7" t="s">
        <v>6</v>
      </c>
      <c r="D687" s="7">
        <v>48</v>
      </c>
      <c r="E687" s="7">
        <v>13</v>
      </c>
      <c r="F687" s="7">
        <v>1</v>
      </c>
      <c r="G687" s="7" t="s">
        <v>27</v>
      </c>
      <c r="H687" s="7" t="s">
        <v>28</v>
      </c>
      <c r="I687" s="7">
        <v>655</v>
      </c>
      <c r="J687" s="7">
        <v>1.0484</v>
      </c>
      <c r="K687" s="7">
        <v>655</v>
      </c>
      <c r="L687" s="41">
        <v>1.1152</v>
      </c>
      <c r="M687" s="7">
        <f t="shared" si="122"/>
        <v>6.6799999999999971E-2</v>
      </c>
      <c r="N687" s="8">
        <v>0</v>
      </c>
      <c r="P687" s="7">
        <v>16.48</v>
      </c>
      <c r="Q687" s="52">
        <v>12.9</v>
      </c>
      <c r="S687" s="9">
        <v>41323</v>
      </c>
      <c r="V687" s="8">
        <f t="shared" si="123"/>
        <v>0</v>
      </c>
      <c r="W687" s="8">
        <f t="shared" si="124"/>
        <v>0</v>
      </c>
      <c r="X687" s="8">
        <f>AVERAGE(W687:W692)</f>
        <v>1.9422189851905804</v>
      </c>
      <c r="Y687" s="8">
        <f>_xlfn.STDEV.S(W687:W692)</f>
        <v>4.7574454824630799</v>
      </c>
      <c r="Z687" s="8"/>
    </row>
    <row r="688" spans="1:27" x14ac:dyDescent="0.2">
      <c r="A688" s="7" t="s">
        <v>4</v>
      </c>
      <c r="B688" s="7" t="s">
        <v>5</v>
      </c>
      <c r="C688" s="7" t="s">
        <v>6</v>
      </c>
      <c r="D688" s="7">
        <v>48</v>
      </c>
      <c r="E688" s="7">
        <v>14</v>
      </c>
      <c r="F688" s="7">
        <v>2</v>
      </c>
      <c r="G688" s="7" t="s">
        <v>27</v>
      </c>
      <c r="H688" s="7" t="s">
        <v>28</v>
      </c>
      <c r="I688" s="7">
        <v>664</v>
      </c>
      <c r="J688" s="7">
        <v>1.0557000000000001</v>
      </c>
      <c r="K688" s="7">
        <v>664</v>
      </c>
      <c r="L688" s="41">
        <v>1.1738999999999999</v>
      </c>
      <c r="M688" s="7">
        <f t="shared" si="122"/>
        <v>0.11819999999999986</v>
      </c>
      <c r="N688" s="8">
        <v>0</v>
      </c>
      <c r="P688" s="7">
        <v>19.63</v>
      </c>
      <c r="Q688" s="52">
        <v>13.5</v>
      </c>
      <c r="S688" s="9">
        <v>41323</v>
      </c>
      <c r="V688" s="8">
        <f t="shared" si="123"/>
        <v>0</v>
      </c>
      <c r="W688" s="8">
        <f t="shared" si="124"/>
        <v>0</v>
      </c>
      <c r="X688" s="8"/>
      <c r="Y688" s="8"/>
      <c r="Z688" s="8"/>
    </row>
    <row r="689" spans="1:31" x14ac:dyDescent="0.2">
      <c r="A689" s="7" t="s">
        <v>4</v>
      </c>
      <c r="B689" s="7" t="s">
        <v>5</v>
      </c>
      <c r="C689" s="7" t="s">
        <v>6</v>
      </c>
      <c r="D689" s="7">
        <v>48</v>
      </c>
      <c r="E689" s="7">
        <v>15</v>
      </c>
      <c r="F689" s="7">
        <v>3</v>
      </c>
      <c r="G689" s="7" t="s">
        <v>27</v>
      </c>
      <c r="H689" s="7" t="s">
        <v>28</v>
      </c>
      <c r="I689" s="7">
        <v>673</v>
      </c>
      <c r="J689" s="7">
        <v>1.0566</v>
      </c>
      <c r="K689" s="7">
        <v>673</v>
      </c>
      <c r="L689" s="41">
        <v>1.1462000000000001</v>
      </c>
      <c r="M689" s="7">
        <f t="shared" si="122"/>
        <v>8.9600000000000124E-2</v>
      </c>
      <c r="N689" s="8">
        <v>0</v>
      </c>
      <c r="P689" s="7">
        <v>18.75</v>
      </c>
      <c r="Q689" s="52">
        <v>13.2</v>
      </c>
      <c r="S689" s="9">
        <v>41323</v>
      </c>
      <c r="V689" s="8">
        <f t="shared" si="123"/>
        <v>0</v>
      </c>
      <c r="W689" s="8">
        <f t="shared" si="124"/>
        <v>0</v>
      </c>
      <c r="X689" s="8"/>
      <c r="Y689" s="8"/>
      <c r="Z689" s="8"/>
    </row>
    <row r="690" spans="1:31" x14ac:dyDescent="0.2">
      <c r="A690" s="7" t="s">
        <v>4</v>
      </c>
      <c r="B690" s="7" t="s">
        <v>5</v>
      </c>
      <c r="C690" s="7" t="s">
        <v>6</v>
      </c>
      <c r="D690" s="7">
        <v>48</v>
      </c>
      <c r="E690" s="7">
        <v>16</v>
      </c>
      <c r="F690" s="7">
        <v>4</v>
      </c>
      <c r="G690" s="7" t="s">
        <v>27</v>
      </c>
      <c r="H690" s="7" t="s">
        <v>28</v>
      </c>
      <c r="I690" s="7">
        <v>682</v>
      </c>
      <c r="J690" s="7">
        <v>1.0482</v>
      </c>
      <c r="K690" s="7">
        <v>682</v>
      </c>
      <c r="L690" s="41">
        <v>1.1855</v>
      </c>
      <c r="M690" s="7">
        <f t="shared" si="122"/>
        <v>0.13729999999999998</v>
      </c>
      <c r="N690" s="8">
        <v>1.6</v>
      </c>
      <c r="P690" s="7">
        <v>24.55</v>
      </c>
      <c r="Q690" s="52">
        <v>14.4</v>
      </c>
      <c r="S690" s="9">
        <v>41323</v>
      </c>
      <c r="V690" s="8">
        <f t="shared" si="123"/>
        <v>1.6</v>
      </c>
      <c r="W690" s="8">
        <f t="shared" si="124"/>
        <v>11.653313911143483</v>
      </c>
      <c r="X690" s="8"/>
      <c r="Y690" s="8"/>
      <c r="Z690" s="8"/>
    </row>
    <row r="691" spans="1:31" x14ac:dyDescent="0.2">
      <c r="A691" s="7" t="s">
        <v>4</v>
      </c>
      <c r="B691" s="7" t="s">
        <v>5</v>
      </c>
      <c r="C691" s="7" t="s">
        <v>6</v>
      </c>
      <c r="D691" s="7">
        <v>48</v>
      </c>
      <c r="E691" s="7">
        <v>17</v>
      </c>
      <c r="F691" s="7">
        <v>5</v>
      </c>
      <c r="G691" s="7" t="s">
        <v>27</v>
      </c>
      <c r="H691" s="7" t="s">
        <v>28</v>
      </c>
      <c r="I691" s="7">
        <v>691</v>
      </c>
      <c r="J691" s="7">
        <v>1.0412999999999999</v>
      </c>
      <c r="K691" s="7">
        <v>691</v>
      </c>
      <c r="L691" s="41">
        <v>1.1509</v>
      </c>
      <c r="M691" s="7">
        <f t="shared" si="122"/>
        <v>0.10960000000000014</v>
      </c>
      <c r="N691" s="8">
        <v>0</v>
      </c>
      <c r="P691" s="7">
        <v>20.95</v>
      </c>
      <c r="Q691" s="52">
        <v>13.6</v>
      </c>
      <c r="S691" s="9">
        <v>41323</v>
      </c>
      <c r="V691" s="8">
        <f t="shared" si="123"/>
        <v>0</v>
      </c>
      <c r="W691" s="8">
        <f t="shared" si="124"/>
        <v>0</v>
      </c>
      <c r="X691" s="8"/>
      <c r="Y691" s="8"/>
      <c r="Z691" s="8"/>
    </row>
    <row r="692" spans="1:31" x14ac:dyDescent="0.2">
      <c r="A692" s="7" t="s">
        <v>4</v>
      </c>
      <c r="B692" s="7" t="s">
        <v>5</v>
      </c>
      <c r="C692" s="7" t="s">
        <v>6</v>
      </c>
      <c r="D692" s="7">
        <v>48</v>
      </c>
      <c r="E692" s="7">
        <v>18</v>
      </c>
      <c r="F692" s="7">
        <v>6</v>
      </c>
      <c r="G692" s="7" t="s">
        <v>27</v>
      </c>
      <c r="H692" s="7" t="s">
        <v>28</v>
      </c>
      <c r="I692" s="7">
        <v>700</v>
      </c>
      <c r="J692" s="7">
        <v>1.0569</v>
      </c>
      <c r="K692" s="7">
        <v>700</v>
      </c>
      <c r="L692" s="41">
        <v>1.1478999999999999</v>
      </c>
      <c r="M692" s="7">
        <f t="shared" si="122"/>
        <v>9.099999999999997E-2</v>
      </c>
      <c r="N692" s="8">
        <v>0</v>
      </c>
      <c r="P692" s="7">
        <v>15.08</v>
      </c>
      <c r="Q692" s="52">
        <v>12.3</v>
      </c>
      <c r="S692" s="9">
        <v>41323</v>
      </c>
      <c r="V692" s="8">
        <f t="shared" si="123"/>
        <v>0</v>
      </c>
      <c r="W692" s="8">
        <f t="shared" si="124"/>
        <v>0</v>
      </c>
      <c r="X692" s="8"/>
      <c r="Y692" s="8"/>
      <c r="Z692" s="8"/>
    </row>
    <row r="693" spans="1:31" x14ac:dyDescent="0.2">
      <c r="A693" s="7" t="s">
        <v>4</v>
      </c>
      <c r="B693" s="7" t="s">
        <v>5</v>
      </c>
      <c r="C693" s="7" t="s">
        <v>7</v>
      </c>
      <c r="D693" s="7">
        <v>48</v>
      </c>
      <c r="E693" s="7">
        <v>19</v>
      </c>
      <c r="F693" s="7">
        <v>1</v>
      </c>
      <c r="G693" s="7" t="s">
        <v>27</v>
      </c>
      <c r="H693" s="7" t="s">
        <v>28</v>
      </c>
      <c r="I693" s="7">
        <v>710</v>
      </c>
      <c r="J693" s="7">
        <v>1.0486</v>
      </c>
      <c r="K693" s="7">
        <v>710</v>
      </c>
      <c r="L693" s="41">
        <v>1.1445000000000001</v>
      </c>
      <c r="M693" s="7">
        <f t="shared" si="122"/>
        <v>9.5900000000000096E-2</v>
      </c>
      <c r="N693" s="8">
        <v>1.9</v>
      </c>
      <c r="P693" s="7">
        <v>23.68</v>
      </c>
      <c r="Q693" s="52">
        <v>14.6</v>
      </c>
      <c r="S693" s="9">
        <v>41323</v>
      </c>
      <c r="V693" s="8">
        <f t="shared" si="123"/>
        <v>1.9</v>
      </c>
      <c r="W693" s="8">
        <f t="shared" si="124"/>
        <v>19.812304483837309</v>
      </c>
      <c r="X693" s="8">
        <f>AVERAGE(W693:W698)</f>
        <v>3.7114220304639094</v>
      </c>
      <c r="Y693" s="8">
        <f>_xlfn.STDEV.S(W693:W698)</f>
        <v>7.916555959427904</v>
      </c>
      <c r="Z693" s="8"/>
    </row>
    <row r="694" spans="1:31" x14ac:dyDescent="0.2">
      <c r="A694" s="7" t="s">
        <v>4</v>
      </c>
      <c r="B694" s="7" t="s">
        <v>5</v>
      </c>
      <c r="C694" s="7" t="s">
        <v>7</v>
      </c>
      <c r="D694" s="7">
        <v>48</v>
      </c>
      <c r="E694" s="7">
        <v>20</v>
      </c>
      <c r="F694" s="7">
        <v>2</v>
      </c>
      <c r="G694" s="7" t="s">
        <v>27</v>
      </c>
      <c r="H694" s="7" t="s">
        <v>28</v>
      </c>
      <c r="I694" s="7">
        <v>718</v>
      </c>
      <c r="J694" s="7">
        <v>1.0521</v>
      </c>
      <c r="K694" s="7">
        <v>718</v>
      </c>
      <c r="L694" s="41">
        <v>1.1426000000000001</v>
      </c>
      <c r="M694" s="7">
        <f t="shared" si="122"/>
        <v>9.0500000000000025E-2</v>
      </c>
      <c r="N694" s="8">
        <v>0</v>
      </c>
      <c r="P694" s="7">
        <v>13.21</v>
      </c>
      <c r="Q694" s="52">
        <v>12</v>
      </c>
      <c r="S694" s="9">
        <v>41323</v>
      </c>
      <c r="V694" s="8">
        <f t="shared" si="123"/>
        <v>0</v>
      </c>
      <c r="W694" s="8">
        <f t="shared" si="124"/>
        <v>0</v>
      </c>
      <c r="X694" s="8"/>
      <c r="Y694" s="8"/>
      <c r="Z694" s="8"/>
    </row>
    <row r="695" spans="1:31" x14ac:dyDescent="0.2">
      <c r="A695" s="7" t="s">
        <v>4</v>
      </c>
      <c r="B695" s="7" t="s">
        <v>5</v>
      </c>
      <c r="C695" s="7" t="s">
        <v>7</v>
      </c>
      <c r="D695" s="7">
        <v>48</v>
      </c>
      <c r="E695" s="7">
        <v>21</v>
      </c>
      <c r="F695" s="7">
        <v>3</v>
      </c>
      <c r="G695" s="7" t="s">
        <v>27</v>
      </c>
      <c r="H695" s="7" t="s">
        <v>28</v>
      </c>
      <c r="I695" s="7">
        <v>727</v>
      </c>
      <c r="J695" s="7">
        <v>1.0459000000000001</v>
      </c>
      <c r="K695" s="7">
        <v>727</v>
      </c>
      <c r="L695" s="41">
        <v>1.0978000000000001</v>
      </c>
      <c r="M695" s="7">
        <f t="shared" si="122"/>
        <v>5.1900000000000057E-2</v>
      </c>
      <c r="N695" s="8">
        <v>0</v>
      </c>
      <c r="P695" s="7">
        <v>25.2</v>
      </c>
      <c r="Q695" s="52">
        <v>14.5</v>
      </c>
      <c r="S695" s="9">
        <v>41323</v>
      </c>
      <c r="V695" s="8">
        <f t="shared" si="123"/>
        <v>0</v>
      </c>
      <c r="W695" s="8">
        <f t="shared" si="124"/>
        <v>0</v>
      </c>
      <c r="X695" s="8"/>
      <c r="Y695" s="8"/>
      <c r="Z695" s="8"/>
    </row>
    <row r="696" spans="1:31" x14ac:dyDescent="0.2">
      <c r="A696" s="7" t="s">
        <v>4</v>
      </c>
      <c r="B696" s="7" t="s">
        <v>5</v>
      </c>
      <c r="C696" s="7" t="s">
        <v>7</v>
      </c>
      <c r="D696" s="7">
        <v>48</v>
      </c>
      <c r="E696" s="7">
        <v>22</v>
      </c>
      <c r="F696" s="7">
        <v>4</v>
      </c>
      <c r="G696" s="7" t="s">
        <v>27</v>
      </c>
      <c r="H696" s="7" t="s">
        <v>28</v>
      </c>
      <c r="I696" s="7">
        <v>736</v>
      </c>
      <c r="J696" s="7">
        <v>1.0589</v>
      </c>
      <c r="K696" s="7">
        <v>736</v>
      </c>
      <c r="L696" s="41">
        <v>1.1928000000000001</v>
      </c>
      <c r="M696" s="7">
        <f t="shared" si="122"/>
        <v>0.13390000000000013</v>
      </c>
      <c r="N696" s="8">
        <v>0.1</v>
      </c>
      <c r="P696" s="44">
        <v>26.66</v>
      </c>
      <c r="Q696" s="52">
        <v>14.9</v>
      </c>
      <c r="S696" s="9">
        <v>41323</v>
      </c>
      <c r="V696" s="8">
        <f t="shared" si="123"/>
        <v>0.1</v>
      </c>
      <c r="W696" s="8">
        <f t="shared" si="124"/>
        <v>0.74682598954443546</v>
      </c>
      <c r="X696" s="8"/>
      <c r="Y696" s="8"/>
      <c r="Z696" s="8"/>
    </row>
    <row r="697" spans="1:31" x14ac:dyDescent="0.2">
      <c r="A697" s="7" t="s">
        <v>4</v>
      </c>
      <c r="B697" s="7" t="s">
        <v>5</v>
      </c>
      <c r="C697" s="7" t="s">
        <v>7</v>
      </c>
      <c r="D697" s="7">
        <v>48</v>
      </c>
      <c r="E697" s="7">
        <v>23</v>
      </c>
      <c r="F697" s="7">
        <v>5</v>
      </c>
      <c r="G697" s="7" t="s">
        <v>27</v>
      </c>
      <c r="H697" s="7" t="s">
        <v>28</v>
      </c>
      <c r="I697" s="7">
        <v>745</v>
      </c>
      <c r="J697" s="7">
        <v>1.0567</v>
      </c>
      <c r="K697" s="7">
        <v>745</v>
      </c>
      <c r="L697" s="41">
        <v>1.1737</v>
      </c>
      <c r="M697" s="7">
        <f t="shared" si="122"/>
        <v>0.11699999999999999</v>
      </c>
      <c r="N697" s="8">
        <v>0.2</v>
      </c>
      <c r="P697" s="7">
        <v>24.65</v>
      </c>
      <c r="Q697" s="52">
        <v>14.8</v>
      </c>
      <c r="S697" s="9">
        <v>41323</v>
      </c>
      <c r="V697" s="8">
        <f t="shared" si="123"/>
        <v>0.2</v>
      </c>
      <c r="W697" s="8">
        <f t="shared" si="124"/>
        <v>1.7094017094017095</v>
      </c>
      <c r="X697" s="8"/>
      <c r="Y697" s="8"/>
      <c r="Z697" s="8"/>
    </row>
    <row r="698" spans="1:31" x14ac:dyDescent="0.2">
      <c r="A698" s="7" t="s">
        <v>4</v>
      </c>
      <c r="B698" s="7" t="s">
        <v>5</v>
      </c>
      <c r="C698" s="7" t="s">
        <v>7</v>
      </c>
      <c r="D698" s="7">
        <v>48</v>
      </c>
      <c r="E698" s="7">
        <v>24</v>
      </c>
      <c r="F698" s="7">
        <v>6</v>
      </c>
      <c r="G698" s="7" t="s">
        <v>27</v>
      </c>
      <c r="H698" s="7" t="s">
        <v>28</v>
      </c>
      <c r="I698" s="7">
        <v>754</v>
      </c>
      <c r="J698" s="7">
        <v>1.0552999999999999</v>
      </c>
      <c r="K698" s="7">
        <v>754</v>
      </c>
      <c r="L698" s="41">
        <v>1.2259</v>
      </c>
      <c r="M698" s="7">
        <f t="shared" si="122"/>
        <v>0.17060000000000008</v>
      </c>
      <c r="N698" s="8">
        <v>0</v>
      </c>
      <c r="P698" s="44">
        <v>28.58</v>
      </c>
      <c r="Q698" s="52">
        <v>15.4</v>
      </c>
      <c r="S698" s="9">
        <v>41323</v>
      </c>
      <c r="V698" s="8">
        <f t="shared" si="123"/>
        <v>0</v>
      </c>
      <c r="W698" s="8">
        <f t="shared" si="124"/>
        <v>0</v>
      </c>
      <c r="X698" s="8"/>
      <c r="Y698" s="8"/>
      <c r="Z698" s="8"/>
    </row>
    <row r="699" spans="1:31" x14ac:dyDescent="0.2">
      <c r="A699" s="7" t="s">
        <v>4</v>
      </c>
      <c r="B699" s="7" t="s">
        <v>5</v>
      </c>
      <c r="C699" s="7" t="s">
        <v>9</v>
      </c>
      <c r="D699" s="7">
        <v>48</v>
      </c>
      <c r="E699" s="7">
        <v>25</v>
      </c>
      <c r="F699" s="7">
        <v>1</v>
      </c>
      <c r="G699" s="7" t="s">
        <v>34</v>
      </c>
      <c r="H699" s="7" t="s">
        <v>35</v>
      </c>
      <c r="I699" s="7">
        <v>955</v>
      </c>
      <c r="J699" s="7">
        <v>1.046</v>
      </c>
      <c r="K699" s="7">
        <v>955</v>
      </c>
      <c r="L699" s="41">
        <v>1.0867</v>
      </c>
      <c r="M699" s="7">
        <f t="shared" si="122"/>
        <v>4.0699999999999958E-2</v>
      </c>
      <c r="N699" s="8">
        <v>439.9</v>
      </c>
      <c r="P699" s="7">
        <v>12.91</v>
      </c>
      <c r="Q699" s="52">
        <v>12</v>
      </c>
      <c r="S699" s="9">
        <v>41323</v>
      </c>
      <c r="T699" s="9">
        <v>41327</v>
      </c>
      <c r="U699" s="8">
        <v>4</v>
      </c>
      <c r="V699" s="8">
        <f t="shared" si="123"/>
        <v>444.80777438214648</v>
      </c>
      <c r="W699" s="8">
        <f t="shared" si="124"/>
        <v>10928.937945507296</v>
      </c>
      <c r="X699" s="8">
        <f>AVERAGE(W699:W704)</f>
        <v>21647.792837429664</v>
      </c>
      <c r="Y699" s="8">
        <f>_xlfn.STDEV.S(W699:W704)</f>
        <v>14516.570746894349</v>
      </c>
      <c r="Z699" s="8"/>
    </row>
    <row r="700" spans="1:31" x14ac:dyDescent="0.2">
      <c r="A700" s="7" t="s">
        <v>4</v>
      </c>
      <c r="B700" s="7" t="s">
        <v>5</v>
      </c>
      <c r="C700" s="7" t="s">
        <v>9</v>
      </c>
      <c r="D700" s="7">
        <v>48</v>
      </c>
      <c r="E700" s="7">
        <v>26</v>
      </c>
      <c r="F700" s="7">
        <v>2</v>
      </c>
      <c r="G700" s="7" t="s">
        <v>34</v>
      </c>
      <c r="H700" s="7" t="s">
        <v>35</v>
      </c>
      <c r="I700" s="7">
        <v>956</v>
      </c>
      <c r="J700" s="7">
        <v>1.0481</v>
      </c>
      <c r="K700" s="7">
        <v>956</v>
      </c>
      <c r="L700" s="41">
        <v>1.1157999999999999</v>
      </c>
      <c r="M700" s="7">
        <f t="shared" si="122"/>
        <v>6.7699999999999871E-2</v>
      </c>
      <c r="N700" s="8">
        <v>19.5</v>
      </c>
      <c r="P700" s="7">
        <v>23.31</v>
      </c>
      <c r="Q700" s="52">
        <v>14.3</v>
      </c>
      <c r="S700" s="9">
        <v>41323</v>
      </c>
      <c r="T700" s="9">
        <v>41327</v>
      </c>
      <c r="U700" s="8">
        <v>4</v>
      </c>
      <c r="V700" s="8">
        <f t="shared" si="123"/>
        <v>19.71755308127269</v>
      </c>
      <c r="W700" s="8">
        <f t="shared" si="124"/>
        <v>291.24893768497384</v>
      </c>
      <c r="X700" s="8"/>
      <c r="Y700" s="8"/>
      <c r="Z700" s="8"/>
    </row>
    <row r="701" spans="1:31" x14ac:dyDescent="0.2">
      <c r="A701" s="7" t="s">
        <v>4</v>
      </c>
      <c r="B701" s="7" t="s">
        <v>5</v>
      </c>
      <c r="C701" s="7" t="s">
        <v>9</v>
      </c>
      <c r="D701" s="7">
        <v>48</v>
      </c>
      <c r="E701" s="7">
        <v>27</v>
      </c>
      <c r="F701" s="7">
        <v>3</v>
      </c>
      <c r="G701" s="7" t="s">
        <v>34</v>
      </c>
      <c r="H701" s="7" t="s">
        <v>35</v>
      </c>
      <c r="I701" s="7">
        <v>957</v>
      </c>
      <c r="J701" s="7">
        <v>1.0518000000000001</v>
      </c>
      <c r="K701" s="7">
        <v>957</v>
      </c>
      <c r="L701" s="41">
        <v>1.1156999999999999</v>
      </c>
      <c r="M701" s="7">
        <f t="shared" si="122"/>
        <v>6.3899999999999846E-2</v>
      </c>
      <c r="N701" s="8">
        <v>2682.6</v>
      </c>
      <c r="P701" s="7">
        <v>20.72</v>
      </c>
      <c r="Q701" s="52">
        <v>13.6</v>
      </c>
      <c r="S701" s="9">
        <v>41323</v>
      </c>
      <c r="T701" s="9">
        <v>41327</v>
      </c>
      <c r="U701" s="8">
        <v>4</v>
      </c>
      <c r="V701" s="8">
        <f t="shared" si="123"/>
        <v>2712.5286100421599</v>
      </c>
      <c r="W701" s="8">
        <f t="shared" si="124"/>
        <v>42449.587011614502</v>
      </c>
      <c r="X701" s="8"/>
      <c r="Y701" s="8"/>
      <c r="Z701" s="8"/>
    </row>
    <row r="702" spans="1:31" x14ac:dyDescent="0.2">
      <c r="A702" s="7" t="s">
        <v>4</v>
      </c>
      <c r="B702" s="7" t="s">
        <v>5</v>
      </c>
      <c r="C702" s="7" t="s">
        <v>9</v>
      </c>
      <c r="D702" s="7">
        <v>48</v>
      </c>
      <c r="E702" s="7">
        <v>28</v>
      </c>
      <c r="F702" s="7">
        <v>4</v>
      </c>
      <c r="G702" s="7" t="s">
        <v>34</v>
      </c>
      <c r="H702" s="7" t="s">
        <v>35</v>
      </c>
      <c r="I702" s="7">
        <v>958</v>
      </c>
      <c r="J702" s="7">
        <v>1.0488999999999999</v>
      </c>
      <c r="K702" s="7">
        <v>958</v>
      </c>
      <c r="L702" s="41">
        <v>1.145</v>
      </c>
      <c r="M702" s="7">
        <f t="shared" si="122"/>
        <v>9.6100000000000074E-2</v>
      </c>
      <c r="N702" s="8">
        <v>2401.9</v>
      </c>
      <c r="P702" s="7">
        <v>19.07</v>
      </c>
      <c r="Q702" s="52">
        <v>13.5</v>
      </c>
      <c r="S702" s="9">
        <v>41323</v>
      </c>
      <c r="T702" s="9">
        <v>41327</v>
      </c>
      <c r="U702" s="8">
        <v>4</v>
      </c>
      <c r="V702" s="8">
        <f t="shared" si="123"/>
        <v>2428.6969613286606</v>
      </c>
      <c r="W702" s="8">
        <f t="shared" si="124"/>
        <v>25272.601054408518</v>
      </c>
      <c r="X702" s="8"/>
      <c r="Y702" s="8"/>
      <c r="Z702" s="8"/>
    </row>
    <row r="703" spans="1:31" x14ac:dyDescent="0.2">
      <c r="A703" s="7" t="s">
        <v>4</v>
      </c>
      <c r="B703" s="7" t="s">
        <v>5</v>
      </c>
      <c r="C703" s="7" t="s">
        <v>9</v>
      </c>
      <c r="D703" s="7">
        <v>48</v>
      </c>
      <c r="E703" s="7">
        <v>29</v>
      </c>
      <c r="F703" s="7">
        <v>5</v>
      </c>
      <c r="G703" s="7" t="s">
        <v>34</v>
      </c>
      <c r="H703" s="7" t="s">
        <v>35</v>
      </c>
      <c r="I703" s="7">
        <v>959</v>
      </c>
      <c r="J703" s="7">
        <v>1.0563</v>
      </c>
      <c r="K703" s="7">
        <v>959</v>
      </c>
      <c r="L703" s="41">
        <v>1.0926</v>
      </c>
      <c r="M703" s="7">
        <f t="shared" si="122"/>
        <v>3.6299999999999999E-2</v>
      </c>
      <c r="N703" s="8">
        <v>984.2</v>
      </c>
      <c r="P703" s="7">
        <v>19.66</v>
      </c>
      <c r="Q703" s="52">
        <v>13.7</v>
      </c>
      <c r="S703" s="9">
        <v>41323</v>
      </c>
      <c r="T703" s="9">
        <v>41327</v>
      </c>
      <c r="U703" s="8">
        <v>4</v>
      </c>
      <c r="V703" s="8">
        <f t="shared" si="123"/>
        <v>995.18029449172229</v>
      </c>
      <c r="W703" s="8">
        <f t="shared" si="124"/>
        <v>27415.435109964801</v>
      </c>
      <c r="X703" s="8"/>
      <c r="Y703" s="8"/>
      <c r="Z703" s="8"/>
    </row>
    <row r="704" spans="1:31" x14ac:dyDescent="0.2">
      <c r="A704" s="44" t="s">
        <v>4</v>
      </c>
      <c r="B704" s="44" t="s">
        <v>5</v>
      </c>
      <c r="C704" s="44" t="s">
        <v>9</v>
      </c>
      <c r="D704" s="44">
        <v>48</v>
      </c>
      <c r="E704" s="7">
        <v>30</v>
      </c>
      <c r="F704" s="44">
        <v>6</v>
      </c>
      <c r="G704" s="44" t="s">
        <v>34</v>
      </c>
      <c r="H704" s="44" t="s">
        <v>35</v>
      </c>
      <c r="I704" s="44">
        <v>960</v>
      </c>
      <c r="J704" s="44">
        <v>1.0543</v>
      </c>
      <c r="K704" s="44">
        <v>960</v>
      </c>
      <c r="L704" s="45">
        <v>1.1241000000000001</v>
      </c>
      <c r="M704" s="44">
        <f t="shared" si="122"/>
        <v>6.9800000000000084E-2</v>
      </c>
      <c r="N704" s="46">
        <v>1624.2</v>
      </c>
      <c r="O704" s="46"/>
      <c r="P704" s="44">
        <v>15.54</v>
      </c>
      <c r="Q704" s="52">
        <v>12.9</v>
      </c>
      <c r="R704" s="44"/>
      <c r="S704" s="9">
        <v>41323</v>
      </c>
      <c r="T704" s="9">
        <v>41327</v>
      </c>
      <c r="U704" s="8">
        <v>4</v>
      </c>
      <c r="V704" s="8">
        <f t="shared" si="123"/>
        <v>1642.3204981847748</v>
      </c>
      <c r="W704" s="8">
        <f t="shared" si="124"/>
        <v>23528.946965397892</v>
      </c>
      <c r="X704" s="8"/>
      <c r="Y704" s="8"/>
      <c r="Z704" s="8"/>
      <c r="AD704" s="44"/>
      <c r="AE704" s="44"/>
    </row>
    <row r="705" spans="1:26" x14ac:dyDescent="0.2">
      <c r="A705" s="7" t="s">
        <v>4</v>
      </c>
      <c r="B705" s="7" t="s">
        <v>5</v>
      </c>
      <c r="C705" s="7" t="s">
        <v>8</v>
      </c>
      <c r="D705" s="7">
        <v>48</v>
      </c>
      <c r="E705" s="7">
        <v>31</v>
      </c>
      <c r="F705" s="7">
        <v>1</v>
      </c>
      <c r="G705" s="7" t="s">
        <v>34</v>
      </c>
      <c r="H705" s="7" t="s">
        <v>35</v>
      </c>
      <c r="I705" s="7">
        <v>949</v>
      </c>
      <c r="J705" s="7">
        <v>1.0597000000000001</v>
      </c>
      <c r="K705" s="7">
        <v>949</v>
      </c>
      <c r="L705" s="41">
        <v>1.1857</v>
      </c>
      <c r="M705" s="7">
        <f t="shared" ref="M705:M736" si="125">L705-J705</f>
        <v>0.12599999999999989</v>
      </c>
      <c r="N705" s="8">
        <v>5528.4</v>
      </c>
      <c r="P705" s="7">
        <v>24.26</v>
      </c>
      <c r="Q705" s="52">
        <v>14.7</v>
      </c>
      <c r="S705" s="9">
        <v>41323</v>
      </c>
      <c r="T705" s="9">
        <v>41327</v>
      </c>
      <c r="U705" s="8">
        <v>4</v>
      </c>
      <c r="V705" s="8">
        <f t="shared" ref="V705:V736" si="126">N705*EXP((LN(2)/$R$3)*U705)</f>
        <v>5590.077972026048</v>
      </c>
      <c r="W705" s="8">
        <f t="shared" ref="W705:W736" si="127">V705/M705</f>
        <v>44365.698190682961</v>
      </c>
      <c r="X705" s="8">
        <f>AVERAGE(W705:W710)</f>
        <v>48140.927145099973</v>
      </c>
      <c r="Y705" s="8">
        <f>_xlfn.STDEV.S(W705:W710)</f>
        <v>21940.122592008061</v>
      </c>
      <c r="Z705" s="8"/>
    </row>
    <row r="706" spans="1:26" x14ac:dyDescent="0.2">
      <c r="A706" s="7" t="s">
        <v>4</v>
      </c>
      <c r="B706" s="7" t="s">
        <v>5</v>
      </c>
      <c r="C706" s="7" t="s">
        <v>8</v>
      </c>
      <c r="D706" s="7">
        <v>48</v>
      </c>
      <c r="E706" s="7">
        <v>32</v>
      </c>
      <c r="F706" s="7">
        <v>2</v>
      </c>
      <c r="G706" s="7" t="s">
        <v>34</v>
      </c>
      <c r="H706" s="7" t="s">
        <v>35</v>
      </c>
      <c r="I706" s="7">
        <v>950</v>
      </c>
      <c r="J706" s="7">
        <v>1.0592999999999999</v>
      </c>
      <c r="K706" s="7">
        <v>950</v>
      </c>
      <c r="L706" s="41">
        <v>1.1231</v>
      </c>
      <c r="M706" s="7">
        <f t="shared" si="125"/>
        <v>6.3800000000000079E-2</v>
      </c>
      <c r="N706" s="8">
        <v>3247.4</v>
      </c>
      <c r="P706" s="7">
        <v>28.06</v>
      </c>
      <c r="Q706" s="52">
        <v>15.2</v>
      </c>
      <c r="S706" s="9">
        <v>41323</v>
      </c>
      <c r="T706" s="9">
        <v>41327</v>
      </c>
      <c r="U706" s="8">
        <v>4</v>
      </c>
      <c r="V706" s="8">
        <f t="shared" si="126"/>
        <v>3283.6298398012791</v>
      </c>
      <c r="W706" s="8">
        <f t="shared" si="127"/>
        <v>51467.552347982368</v>
      </c>
      <c r="X706" s="8"/>
      <c r="Y706" s="8"/>
      <c r="Z706" s="8"/>
    </row>
    <row r="707" spans="1:26" x14ac:dyDescent="0.2">
      <c r="A707" s="7" t="s">
        <v>4</v>
      </c>
      <c r="B707" s="7" t="s">
        <v>5</v>
      </c>
      <c r="C707" s="7" t="s">
        <v>8</v>
      </c>
      <c r="D707" s="7">
        <v>48</v>
      </c>
      <c r="E707" s="7">
        <v>33</v>
      </c>
      <c r="F707" s="7">
        <v>3</v>
      </c>
      <c r="G707" s="7" t="s">
        <v>34</v>
      </c>
      <c r="H707" s="7" t="s">
        <v>35</v>
      </c>
      <c r="I707" s="7">
        <v>951</v>
      </c>
      <c r="J707" s="7">
        <v>1.044</v>
      </c>
      <c r="K707" s="7">
        <v>951</v>
      </c>
      <c r="L707" s="41">
        <v>1.1136999999999999</v>
      </c>
      <c r="M707" s="7">
        <f t="shared" si="125"/>
        <v>6.9699999999999873E-2</v>
      </c>
      <c r="N707" s="8">
        <v>1256.8</v>
      </c>
      <c r="P707" s="7">
        <v>25.92</v>
      </c>
      <c r="Q707" s="52">
        <v>14.7</v>
      </c>
      <c r="S707" s="9">
        <v>41323</v>
      </c>
      <c r="T707" s="9">
        <v>41327</v>
      </c>
      <c r="U707" s="8">
        <v>4</v>
      </c>
      <c r="V707" s="8">
        <f t="shared" si="126"/>
        <v>1270.8215750022316</v>
      </c>
      <c r="W707" s="8">
        <f t="shared" si="127"/>
        <v>18232.734218109526</v>
      </c>
      <c r="X707" s="8"/>
      <c r="Y707" s="8"/>
      <c r="Z707" s="8"/>
    </row>
    <row r="708" spans="1:26" x14ac:dyDescent="0.2">
      <c r="A708" s="7" t="s">
        <v>4</v>
      </c>
      <c r="B708" s="7" t="s">
        <v>5</v>
      </c>
      <c r="C708" s="7" t="s">
        <v>8</v>
      </c>
      <c r="D708" s="7">
        <v>48</v>
      </c>
      <c r="E708" s="7">
        <v>34</v>
      </c>
      <c r="F708" s="7">
        <v>4</v>
      </c>
      <c r="G708" s="7" t="s">
        <v>34</v>
      </c>
      <c r="H708" s="7" t="s">
        <v>35</v>
      </c>
      <c r="I708" s="7">
        <v>952</v>
      </c>
      <c r="J708" s="7">
        <v>1.0496000000000001</v>
      </c>
      <c r="K708" s="7">
        <v>952</v>
      </c>
      <c r="L708" s="41">
        <v>1.0701000000000001</v>
      </c>
      <c r="M708" s="7">
        <f t="shared" si="125"/>
        <v>2.0499999999999963E-2</v>
      </c>
      <c r="N708" s="8">
        <v>664.9</v>
      </c>
      <c r="P708" s="7">
        <v>13.49</v>
      </c>
      <c r="Q708" s="52">
        <v>12.2</v>
      </c>
      <c r="S708" s="9">
        <v>41323</v>
      </c>
      <c r="T708" s="9">
        <v>41327</v>
      </c>
      <c r="U708" s="8">
        <v>4</v>
      </c>
      <c r="V708" s="8">
        <f t="shared" si="126"/>
        <v>672.31800224298524</v>
      </c>
      <c r="W708" s="8">
        <f t="shared" si="127"/>
        <v>32796.000109413973</v>
      </c>
      <c r="X708" s="8"/>
      <c r="Y708" s="8"/>
      <c r="Z708" s="8"/>
    </row>
    <row r="709" spans="1:26" x14ac:dyDescent="0.2">
      <c r="A709" s="7" t="s">
        <v>4</v>
      </c>
      <c r="B709" s="7" t="s">
        <v>5</v>
      </c>
      <c r="C709" s="7" t="s">
        <v>8</v>
      </c>
      <c r="D709" s="7">
        <v>48</v>
      </c>
      <c r="E709" s="7">
        <v>35</v>
      </c>
      <c r="F709" s="7">
        <v>5</v>
      </c>
      <c r="G709" s="7" t="s">
        <v>34</v>
      </c>
      <c r="H709" s="7" t="s">
        <v>35</v>
      </c>
      <c r="I709" s="7">
        <v>953</v>
      </c>
      <c r="J709" s="7">
        <v>1.0572999999999999</v>
      </c>
      <c r="K709" s="7">
        <v>953</v>
      </c>
      <c r="L709" s="41">
        <v>1.1103000000000001</v>
      </c>
      <c r="M709" s="7">
        <f t="shared" si="125"/>
        <v>5.3000000000000158E-2</v>
      </c>
      <c r="N709" s="8">
        <v>4254.6000000000004</v>
      </c>
      <c r="P709" s="7">
        <v>13.64</v>
      </c>
      <c r="Q709" s="52">
        <v>12.2</v>
      </c>
      <c r="S709" s="9">
        <v>41323</v>
      </c>
      <c r="T709" s="9">
        <v>41327</v>
      </c>
      <c r="U709" s="8">
        <v>4</v>
      </c>
      <c r="V709" s="8">
        <f t="shared" si="126"/>
        <v>4302.0667353632207</v>
      </c>
      <c r="W709" s="8">
        <f t="shared" si="127"/>
        <v>81171.07047855109</v>
      </c>
      <c r="X709" s="8"/>
      <c r="Y709" s="8"/>
      <c r="Z709" s="8"/>
    </row>
    <row r="710" spans="1:26" x14ac:dyDescent="0.2">
      <c r="A710" s="7" t="s">
        <v>4</v>
      </c>
      <c r="B710" s="7" t="s">
        <v>5</v>
      </c>
      <c r="C710" s="7" t="s">
        <v>8</v>
      </c>
      <c r="D710" s="7">
        <v>48</v>
      </c>
      <c r="E710" s="7">
        <v>36</v>
      </c>
      <c r="F710" s="7">
        <v>6</v>
      </c>
      <c r="G710" s="7" t="s">
        <v>34</v>
      </c>
      <c r="H710" s="7" t="s">
        <v>35</v>
      </c>
      <c r="I710" s="7">
        <v>954</v>
      </c>
      <c r="J710" s="7">
        <v>1.0495000000000001</v>
      </c>
      <c r="K710" s="7">
        <v>954</v>
      </c>
      <c r="L710" s="41">
        <v>1.1251</v>
      </c>
      <c r="M710" s="7">
        <f t="shared" si="125"/>
        <v>7.559999999999989E-2</v>
      </c>
      <c r="N710" s="8">
        <v>4546.7</v>
      </c>
      <c r="P710" s="7">
        <v>26.18</v>
      </c>
      <c r="Q710" s="52">
        <v>14.8</v>
      </c>
      <c r="S710" s="9">
        <v>41323</v>
      </c>
      <c r="T710" s="9">
        <v>41327</v>
      </c>
      <c r="U710" s="8">
        <v>4</v>
      </c>
      <c r="V710" s="8">
        <f t="shared" si="126"/>
        <v>4597.4255689550027</v>
      </c>
      <c r="W710" s="8">
        <f t="shared" si="127"/>
        <v>60812.50752585991</v>
      </c>
      <c r="X710" s="8"/>
      <c r="Y710" s="8"/>
      <c r="Z710" s="8"/>
    </row>
    <row r="711" spans="1:26" x14ac:dyDescent="0.2">
      <c r="A711" s="7" t="s">
        <v>4</v>
      </c>
      <c r="B711" s="7" t="s">
        <v>5</v>
      </c>
      <c r="C711" s="7" t="s">
        <v>6</v>
      </c>
      <c r="D711" s="7">
        <v>48</v>
      </c>
      <c r="E711" s="7">
        <v>37</v>
      </c>
      <c r="F711" s="7">
        <v>1</v>
      </c>
      <c r="G711" s="7" t="s">
        <v>34</v>
      </c>
      <c r="H711" s="7" t="s">
        <v>35</v>
      </c>
      <c r="I711" s="7">
        <v>937</v>
      </c>
      <c r="J711" s="7">
        <v>1.0525</v>
      </c>
      <c r="K711" s="7">
        <v>937</v>
      </c>
      <c r="L711" s="41">
        <v>1.1528</v>
      </c>
      <c r="M711" s="7">
        <f t="shared" si="125"/>
        <v>0.10030000000000006</v>
      </c>
      <c r="N711" s="8">
        <v>13.4</v>
      </c>
      <c r="P711" s="7">
        <v>16.48</v>
      </c>
      <c r="Q711" s="52">
        <v>12.9</v>
      </c>
      <c r="S711" s="9">
        <v>41323</v>
      </c>
      <c r="T711" s="9">
        <v>41327</v>
      </c>
      <c r="U711" s="8">
        <v>4</v>
      </c>
      <c r="V711" s="8">
        <f t="shared" si="126"/>
        <v>13.549498014823286</v>
      </c>
      <c r="W711" s="8">
        <f t="shared" si="127"/>
        <v>135.08971101518722</v>
      </c>
      <c r="X711" s="8">
        <f>AVERAGE(W711:W716)</f>
        <v>167.52366308027993</v>
      </c>
      <c r="Y711" s="8">
        <f>_xlfn.STDEV.S(W711:W716)</f>
        <v>50.179885974009665</v>
      </c>
      <c r="Z711" s="8"/>
    </row>
    <row r="712" spans="1:26" x14ac:dyDescent="0.2">
      <c r="A712" s="7" t="s">
        <v>4</v>
      </c>
      <c r="B712" s="7" t="s">
        <v>5</v>
      </c>
      <c r="C712" s="7" t="s">
        <v>6</v>
      </c>
      <c r="D712" s="7">
        <v>48</v>
      </c>
      <c r="E712" s="7">
        <v>38</v>
      </c>
      <c r="F712" s="7">
        <v>2</v>
      </c>
      <c r="G712" s="7" t="s">
        <v>34</v>
      </c>
      <c r="H712" s="7" t="s">
        <v>35</v>
      </c>
      <c r="I712" s="7">
        <v>938</v>
      </c>
      <c r="J712" s="7">
        <v>1.0486</v>
      </c>
      <c r="K712" s="7">
        <v>938</v>
      </c>
      <c r="L712" s="41">
        <v>1.1226</v>
      </c>
      <c r="M712" s="7">
        <f t="shared" si="125"/>
        <v>7.4000000000000066E-2</v>
      </c>
      <c r="N712" s="8">
        <v>16.3</v>
      </c>
      <c r="P712" s="7">
        <v>19.63</v>
      </c>
      <c r="Q712" s="52">
        <v>13.5</v>
      </c>
      <c r="S712" s="9">
        <v>41323</v>
      </c>
      <c r="T712" s="9">
        <v>41327</v>
      </c>
      <c r="U712" s="8">
        <v>4</v>
      </c>
      <c r="V712" s="8">
        <f t="shared" si="126"/>
        <v>16.48185206280743</v>
      </c>
      <c r="W712" s="8">
        <f t="shared" si="127"/>
        <v>222.7277305784786</v>
      </c>
      <c r="X712" s="8"/>
      <c r="Y712" s="8"/>
      <c r="Z712" s="8"/>
    </row>
    <row r="713" spans="1:26" x14ac:dyDescent="0.2">
      <c r="A713" s="7" t="s">
        <v>4</v>
      </c>
      <c r="B713" s="7" t="s">
        <v>5</v>
      </c>
      <c r="C713" s="7" t="s">
        <v>6</v>
      </c>
      <c r="D713" s="7">
        <v>48</v>
      </c>
      <c r="E713" s="7">
        <v>39</v>
      </c>
      <c r="F713" s="7">
        <v>3</v>
      </c>
      <c r="G713" s="7" t="s">
        <v>34</v>
      </c>
      <c r="H713" s="7" t="s">
        <v>35</v>
      </c>
      <c r="I713" s="7">
        <v>939</v>
      </c>
      <c r="J713" s="7">
        <v>1.0470999999999999</v>
      </c>
      <c r="K713" s="7">
        <v>939</v>
      </c>
      <c r="L713" s="41">
        <v>1.1580999999999999</v>
      </c>
      <c r="M713" s="7">
        <f t="shared" si="125"/>
        <v>0.11099999999999999</v>
      </c>
      <c r="N713" s="8">
        <v>14.7</v>
      </c>
      <c r="P713" s="7">
        <v>18.75</v>
      </c>
      <c r="Q713" s="52">
        <v>13.2</v>
      </c>
      <c r="S713" s="9">
        <v>41323</v>
      </c>
      <c r="T713" s="9">
        <v>41327</v>
      </c>
      <c r="U713" s="8">
        <v>4</v>
      </c>
      <c r="V713" s="8">
        <f t="shared" si="126"/>
        <v>14.864001553574798</v>
      </c>
      <c r="W713" s="8">
        <f t="shared" si="127"/>
        <v>133.90992390607929</v>
      </c>
      <c r="X713" s="8"/>
      <c r="Y713" s="8"/>
      <c r="Z713" s="8"/>
    </row>
    <row r="714" spans="1:26" x14ac:dyDescent="0.2">
      <c r="A714" s="7" t="s">
        <v>4</v>
      </c>
      <c r="B714" s="7" t="s">
        <v>5</v>
      </c>
      <c r="C714" s="7" t="s">
        <v>6</v>
      </c>
      <c r="D714" s="7">
        <v>48</v>
      </c>
      <c r="E714" s="7">
        <v>40</v>
      </c>
      <c r="F714" s="7">
        <v>4</v>
      </c>
      <c r="G714" s="7" t="s">
        <v>34</v>
      </c>
      <c r="H714" s="7" t="s">
        <v>35</v>
      </c>
      <c r="I714" s="7">
        <v>940</v>
      </c>
      <c r="J714" s="7">
        <v>1.0479000000000001</v>
      </c>
      <c r="K714" s="7">
        <v>940</v>
      </c>
      <c r="L714" s="41">
        <v>1.125</v>
      </c>
      <c r="M714" s="7">
        <f t="shared" si="125"/>
        <v>7.7099999999999946E-2</v>
      </c>
      <c r="N714" s="8">
        <v>11</v>
      </c>
      <c r="P714" s="7">
        <v>24.55</v>
      </c>
      <c r="Q714" s="52">
        <v>14.4</v>
      </c>
      <c r="S714" s="9">
        <v>41323</v>
      </c>
      <c r="T714" s="9">
        <v>41327</v>
      </c>
      <c r="U714" s="8">
        <v>4</v>
      </c>
      <c r="V714" s="8">
        <f t="shared" si="126"/>
        <v>11.12272225097434</v>
      </c>
      <c r="W714" s="8">
        <f t="shared" si="127"/>
        <v>144.26358302171656</v>
      </c>
      <c r="X714" s="8"/>
      <c r="Y714" s="8"/>
      <c r="Z714" s="8"/>
    </row>
    <row r="715" spans="1:26" x14ac:dyDescent="0.2">
      <c r="A715" s="7" t="s">
        <v>4</v>
      </c>
      <c r="B715" s="7" t="s">
        <v>5</v>
      </c>
      <c r="C715" s="7" t="s">
        <v>6</v>
      </c>
      <c r="D715" s="7">
        <v>48</v>
      </c>
      <c r="E715" s="7">
        <v>41</v>
      </c>
      <c r="F715" s="7">
        <v>5</v>
      </c>
      <c r="G715" s="7" t="s">
        <v>34</v>
      </c>
      <c r="H715" s="7" t="s">
        <v>35</v>
      </c>
      <c r="I715" s="7">
        <v>941</v>
      </c>
      <c r="J715" s="7">
        <v>1.0543</v>
      </c>
      <c r="K715" s="7">
        <v>941</v>
      </c>
      <c r="L715" s="41">
        <v>1.1627000000000001</v>
      </c>
      <c r="M715" s="7">
        <f t="shared" si="125"/>
        <v>0.10840000000000005</v>
      </c>
      <c r="N715" s="8">
        <v>13.8</v>
      </c>
      <c r="P715" s="7">
        <v>20.95</v>
      </c>
      <c r="Q715" s="52">
        <v>13.6</v>
      </c>
      <c r="S715" s="9">
        <v>41323</v>
      </c>
      <c r="T715" s="9">
        <v>41327</v>
      </c>
      <c r="U715" s="8">
        <v>4</v>
      </c>
      <c r="V715" s="8">
        <f t="shared" si="126"/>
        <v>13.953960642131443</v>
      </c>
      <c r="W715" s="8">
        <f t="shared" si="127"/>
        <v>128.7265741894044</v>
      </c>
      <c r="X715" s="8"/>
      <c r="Y715" s="8"/>
      <c r="Z715" s="8"/>
    </row>
    <row r="716" spans="1:26" x14ac:dyDescent="0.2">
      <c r="A716" s="7" t="s">
        <v>4</v>
      </c>
      <c r="B716" s="7" t="s">
        <v>5</v>
      </c>
      <c r="C716" s="7" t="s">
        <v>6</v>
      </c>
      <c r="D716" s="7">
        <v>48</v>
      </c>
      <c r="E716" s="7">
        <v>42</v>
      </c>
      <c r="F716" s="7">
        <v>6</v>
      </c>
      <c r="G716" s="7" t="s">
        <v>34</v>
      </c>
      <c r="H716" s="7" t="s">
        <v>35</v>
      </c>
      <c r="I716" s="7">
        <v>942</v>
      </c>
      <c r="J716" s="7">
        <v>1.0489999999999999</v>
      </c>
      <c r="K716" s="7">
        <v>942</v>
      </c>
      <c r="L716" s="41">
        <v>1.1226</v>
      </c>
      <c r="M716" s="7">
        <f t="shared" si="125"/>
        <v>7.360000000000011E-2</v>
      </c>
      <c r="N716" s="8">
        <v>17.5</v>
      </c>
      <c r="P716" s="44">
        <v>15.08</v>
      </c>
      <c r="Q716" s="52">
        <v>12.3</v>
      </c>
      <c r="S716" s="9">
        <v>41323</v>
      </c>
      <c r="T716" s="9">
        <v>41327</v>
      </c>
      <c r="U716" s="8">
        <v>4</v>
      </c>
      <c r="V716" s="8">
        <f t="shared" si="126"/>
        <v>17.695239944731902</v>
      </c>
      <c r="W716" s="8">
        <f t="shared" si="127"/>
        <v>240.42445577081352</v>
      </c>
      <c r="X716" s="8"/>
      <c r="Y716" s="8"/>
      <c r="Z716" s="8"/>
    </row>
    <row r="717" spans="1:26" x14ac:dyDescent="0.2">
      <c r="A717" s="7" t="s">
        <v>4</v>
      </c>
      <c r="B717" s="7" t="s">
        <v>5</v>
      </c>
      <c r="C717" s="7" t="s">
        <v>7</v>
      </c>
      <c r="D717" s="7">
        <v>48</v>
      </c>
      <c r="E717" s="7">
        <v>43</v>
      </c>
      <c r="F717" s="7">
        <v>1</v>
      </c>
      <c r="G717" s="7" t="s">
        <v>34</v>
      </c>
      <c r="H717" s="7" t="s">
        <v>35</v>
      </c>
      <c r="I717" s="7">
        <v>943</v>
      </c>
      <c r="J717" s="7">
        <v>1.0487</v>
      </c>
      <c r="K717" s="7">
        <v>943</v>
      </c>
      <c r="L717" s="41">
        <v>1.1795</v>
      </c>
      <c r="M717" s="7">
        <f t="shared" si="125"/>
        <v>0.13080000000000003</v>
      </c>
      <c r="N717" s="8">
        <v>2020.7</v>
      </c>
      <c r="P717" s="7">
        <v>23.68</v>
      </c>
      <c r="Q717" s="52">
        <v>14.6</v>
      </c>
      <c r="S717" s="9">
        <v>41323</v>
      </c>
      <c r="T717" s="9">
        <v>41327</v>
      </c>
      <c r="U717" s="8">
        <v>4</v>
      </c>
      <c r="V717" s="8">
        <f t="shared" si="126"/>
        <v>2043.2440775039861</v>
      </c>
      <c r="W717" s="8">
        <f t="shared" si="127"/>
        <v>15621.132091009065</v>
      </c>
      <c r="X717" s="8">
        <f>AVERAGE(W717:W722)</f>
        <v>18660.095586324136</v>
      </c>
      <c r="Y717" s="8">
        <f>_xlfn.STDEV.S(W717:W722)</f>
        <v>5034.9602136687427</v>
      </c>
      <c r="Z717" s="8"/>
    </row>
    <row r="718" spans="1:26" x14ac:dyDescent="0.2">
      <c r="A718" s="7" t="s">
        <v>4</v>
      </c>
      <c r="B718" s="7" t="s">
        <v>5</v>
      </c>
      <c r="C718" s="7" t="s">
        <v>7</v>
      </c>
      <c r="D718" s="7">
        <v>48</v>
      </c>
      <c r="E718" s="7">
        <v>44</v>
      </c>
      <c r="F718" s="7">
        <v>2</v>
      </c>
      <c r="G718" s="7" t="s">
        <v>34</v>
      </c>
      <c r="H718" s="7" t="s">
        <v>35</v>
      </c>
      <c r="I718" s="7">
        <v>944</v>
      </c>
      <c r="J718" s="7">
        <v>1.0535000000000001</v>
      </c>
      <c r="K718" s="7">
        <v>944</v>
      </c>
      <c r="L718" s="41">
        <v>1.1153999999999999</v>
      </c>
      <c r="M718" s="7">
        <f t="shared" si="125"/>
        <v>6.1899999999999844E-2</v>
      </c>
      <c r="N718" s="8">
        <v>1316.9</v>
      </c>
      <c r="P718" s="7">
        <v>13.21</v>
      </c>
      <c r="Q718" s="52">
        <v>12</v>
      </c>
      <c r="S718" s="9">
        <v>41323</v>
      </c>
      <c r="T718" s="9">
        <v>41327</v>
      </c>
      <c r="U718" s="8">
        <v>4</v>
      </c>
      <c r="V718" s="8">
        <f t="shared" si="126"/>
        <v>1331.5920847552825</v>
      </c>
      <c r="W718" s="8">
        <f t="shared" si="127"/>
        <v>21511.988445158091</v>
      </c>
      <c r="X718" s="8"/>
      <c r="Y718" s="8"/>
      <c r="Z718" s="8"/>
    </row>
    <row r="719" spans="1:26" x14ac:dyDescent="0.2">
      <c r="A719" s="7" t="s">
        <v>4</v>
      </c>
      <c r="B719" s="7" t="s">
        <v>5</v>
      </c>
      <c r="C719" s="7" t="s">
        <v>7</v>
      </c>
      <c r="D719" s="7">
        <v>48</v>
      </c>
      <c r="E719" s="7">
        <v>45</v>
      </c>
      <c r="F719" s="7">
        <v>3</v>
      </c>
      <c r="G719" s="7" t="s">
        <v>34</v>
      </c>
      <c r="H719" s="7" t="s">
        <v>35</v>
      </c>
      <c r="I719" s="7">
        <v>945</v>
      </c>
      <c r="J719" s="7">
        <v>1.0541</v>
      </c>
      <c r="K719" s="7">
        <v>945</v>
      </c>
      <c r="L719" s="41">
        <v>1.2179</v>
      </c>
      <c r="M719" s="7">
        <f t="shared" si="125"/>
        <v>0.16379999999999995</v>
      </c>
      <c r="N719" s="8">
        <v>2302.3000000000002</v>
      </c>
      <c r="P719" s="7">
        <v>25.2</v>
      </c>
      <c r="Q719" s="52">
        <v>14.5</v>
      </c>
      <c r="S719" s="9">
        <v>41323</v>
      </c>
      <c r="T719" s="9">
        <v>41327</v>
      </c>
      <c r="U719" s="8">
        <v>4</v>
      </c>
      <c r="V719" s="8">
        <f t="shared" si="126"/>
        <v>2327.9857671289292</v>
      </c>
      <c r="W719" s="8">
        <f t="shared" si="127"/>
        <v>14212.367320689438</v>
      </c>
      <c r="X719" s="8"/>
      <c r="Y719" s="8"/>
      <c r="Z719" s="8"/>
    </row>
    <row r="720" spans="1:26" x14ac:dyDescent="0.2">
      <c r="A720" s="7" t="s">
        <v>4</v>
      </c>
      <c r="B720" s="7" t="s">
        <v>5</v>
      </c>
      <c r="C720" s="7" t="s">
        <v>7</v>
      </c>
      <c r="D720" s="7">
        <v>48</v>
      </c>
      <c r="E720" s="7">
        <v>46</v>
      </c>
      <c r="F720" s="7">
        <v>4</v>
      </c>
      <c r="G720" s="7" t="s">
        <v>34</v>
      </c>
      <c r="H720" s="7" t="s">
        <v>35</v>
      </c>
      <c r="I720" s="7">
        <v>946</v>
      </c>
      <c r="J720" s="7">
        <v>1.0528999999999999</v>
      </c>
      <c r="K720" s="7">
        <v>946</v>
      </c>
      <c r="L720" s="41">
        <v>1.1700999999999999</v>
      </c>
      <c r="M720" s="7">
        <f t="shared" si="125"/>
        <v>0.11719999999999997</v>
      </c>
      <c r="N720" s="8">
        <v>2997.2</v>
      </c>
      <c r="P720" s="7">
        <v>26.66</v>
      </c>
      <c r="Q720" s="52">
        <v>14.9</v>
      </c>
      <c r="S720" s="9">
        <v>41323</v>
      </c>
      <c r="T720" s="9">
        <v>41327</v>
      </c>
      <c r="U720" s="8">
        <v>4</v>
      </c>
      <c r="V720" s="8">
        <f t="shared" si="126"/>
        <v>3030.6384664200259</v>
      </c>
      <c r="W720" s="8">
        <f t="shared" si="127"/>
        <v>25858.689986518999</v>
      </c>
      <c r="X720" s="8"/>
      <c r="Y720" s="8"/>
      <c r="Z720" s="8"/>
    </row>
    <row r="721" spans="1:32" x14ac:dyDescent="0.2">
      <c r="A721" s="7" t="s">
        <v>4</v>
      </c>
      <c r="B721" s="7" t="s">
        <v>5</v>
      </c>
      <c r="C721" s="7" t="s">
        <v>7</v>
      </c>
      <c r="D721" s="7">
        <v>48</v>
      </c>
      <c r="E721" s="7">
        <v>47</v>
      </c>
      <c r="F721" s="7">
        <v>5</v>
      </c>
      <c r="G721" s="7" t="s">
        <v>34</v>
      </c>
      <c r="H721" s="7" t="s">
        <v>35</v>
      </c>
      <c r="I721" s="7">
        <v>947</v>
      </c>
      <c r="J721" s="7">
        <v>1.0468999999999999</v>
      </c>
      <c r="K721" s="7">
        <v>947</v>
      </c>
      <c r="L721" s="41">
        <v>1.1505000000000001</v>
      </c>
      <c r="M721" s="7">
        <f t="shared" si="125"/>
        <v>0.10360000000000014</v>
      </c>
      <c r="N721" s="8">
        <v>1355</v>
      </c>
      <c r="O721" s="46"/>
      <c r="P721" s="44">
        <v>24.65</v>
      </c>
      <c r="Q721" s="52">
        <v>14.8</v>
      </c>
      <c r="S721" s="9">
        <v>41323</v>
      </c>
      <c r="T721" s="9">
        <v>41327</v>
      </c>
      <c r="U721" s="8">
        <v>4</v>
      </c>
      <c r="V721" s="8">
        <f t="shared" si="126"/>
        <v>1370.1171500063845</v>
      </c>
      <c r="W721" s="8">
        <f t="shared" si="127"/>
        <v>13225.069015505624</v>
      </c>
      <c r="X721" s="8"/>
      <c r="Y721" s="8"/>
      <c r="Z721" s="8"/>
    </row>
    <row r="722" spans="1:32" x14ac:dyDescent="0.2">
      <c r="A722" s="7" t="s">
        <v>4</v>
      </c>
      <c r="B722" s="7" t="s">
        <v>5</v>
      </c>
      <c r="C722" s="7" t="s">
        <v>7</v>
      </c>
      <c r="D722" s="7">
        <v>48</v>
      </c>
      <c r="E722" s="7">
        <v>48</v>
      </c>
      <c r="F722" s="7">
        <v>6</v>
      </c>
      <c r="G722" s="7" t="s">
        <v>34</v>
      </c>
      <c r="H722" s="7" t="s">
        <v>35</v>
      </c>
      <c r="I722" s="7">
        <v>948</v>
      </c>
      <c r="J722" s="7">
        <v>1.0485</v>
      </c>
      <c r="K722" s="7">
        <v>948</v>
      </c>
      <c r="L722" s="41">
        <v>1.2136</v>
      </c>
      <c r="M722" s="7">
        <f t="shared" si="125"/>
        <v>0.16510000000000002</v>
      </c>
      <c r="N722" s="8">
        <v>3515.6</v>
      </c>
      <c r="O722" s="46"/>
      <c r="P722" s="44">
        <v>28.58</v>
      </c>
      <c r="Q722" s="52">
        <v>15.4</v>
      </c>
      <c r="S722" s="9">
        <v>41323</v>
      </c>
      <c r="T722" s="9">
        <v>41327</v>
      </c>
      <c r="U722" s="8">
        <v>4</v>
      </c>
      <c r="V722" s="8">
        <f t="shared" si="126"/>
        <v>3554.8220314113987</v>
      </c>
      <c r="W722" s="8">
        <f t="shared" si="127"/>
        <v>21531.326659063587</v>
      </c>
      <c r="X722" s="8"/>
      <c r="Y722" s="8"/>
      <c r="Z722" s="8"/>
    </row>
    <row r="723" spans="1:32" x14ac:dyDescent="0.2">
      <c r="A723" s="7" t="s">
        <v>4</v>
      </c>
      <c r="B723" s="7" t="s">
        <v>5</v>
      </c>
      <c r="C723" s="7" t="s">
        <v>9</v>
      </c>
      <c r="D723" s="7">
        <v>48</v>
      </c>
      <c r="E723" s="7">
        <v>49</v>
      </c>
      <c r="F723" s="7">
        <v>1</v>
      </c>
      <c r="G723" s="7" t="s">
        <v>15</v>
      </c>
      <c r="H723" s="7" t="s">
        <v>16</v>
      </c>
      <c r="I723" s="7">
        <v>811</v>
      </c>
      <c r="J723" s="7">
        <v>1.0404</v>
      </c>
      <c r="K723" s="7">
        <v>811</v>
      </c>
      <c r="L723" s="41">
        <v>1.3219000000000001</v>
      </c>
      <c r="M723" s="7">
        <f t="shared" si="125"/>
        <v>0.28150000000000008</v>
      </c>
      <c r="N723" s="17">
        <v>6.8</v>
      </c>
      <c r="O723" s="17"/>
      <c r="P723" s="47">
        <v>12.91</v>
      </c>
      <c r="Q723" s="54">
        <v>12</v>
      </c>
      <c r="S723" s="9">
        <v>41323</v>
      </c>
      <c r="T723" s="9">
        <v>41327</v>
      </c>
      <c r="U723" s="8">
        <v>4</v>
      </c>
      <c r="V723" s="8">
        <f t="shared" si="126"/>
        <v>6.8758646642386818</v>
      </c>
      <c r="W723" s="8">
        <f t="shared" si="127"/>
        <v>24.425806977757301</v>
      </c>
      <c r="X723" s="8">
        <f>AVERAGE(W723:W728)</f>
        <v>24.115220277620022</v>
      </c>
      <c r="Y723" s="8">
        <f>_xlfn.STDEV.S(W723:W728)</f>
        <v>26.233002961107115</v>
      </c>
      <c r="Z723" s="8"/>
      <c r="AA723" s="16">
        <f t="shared" ref="AA723:AA728" si="128">W723/25727</f>
        <v>9.494230566236755E-4</v>
      </c>
      <c r="AB723" s="16">
        <f>AVERAGE(AA723:AA728)</f>
        <v>9.3735065408403725E-4</v>
      </c>
      <c r="AC723" s="16">
        <f>_xlfn.STDEV.S(AA723:AA728)</f>
        <v>1.0196681681154862E-3</v>
      </c>
      <c r="AD723" s="7">
        <f>AB723*10000</f>
        <v>9.3735065408403724</v>
      </c>
      <c r="AE723" s="7">
        <f>AC723*10000</f>
        <v>10.196681681154862</v>
      </c>
      <c r="AF723" s="56" t="s">
        <v>54</v>
      </c>
    </row>
    <row r="724" spans="1:32" x14ac:dyDescent="0.2">
      <c r="A724" s="7" t="s">
        <v>4</v>
      </c>
      <c r="B724" s="7" t="s">
        <v>5</v>
      </c>
      <c r="C724" s="7" t="s">
        <v>9</v>
      </c>
      <c r="D724" s="7">
        <v>48</v>
      </c>
      <c r="E724" s="7">
        <v>50</v>
      </c>
      <c r="F724" s="7">
        <v>2</v>
      </c>
      <c r="G724" s="7" t="s">
        <v>15</v>
      </c>
      <c r="H724" s="7" t="s">
        <v>16</v>
      </c>
      <c r="I724" s="7">
        <v>820</v>
      </c>
      <c r="J724" s="7">
        <v>1.0441</v>
      </c>
      <c r="K724" s="7">
        <v>820</v>
      </c>
      <c r="L724" s="41">
        <v>1.5159</v>
      </c>
      <c r="M724" s="7">
        <f t="shared" si="125"/>
        <v>0.4718</v>
      </c>
      <c r="N724" s="17">
        <v>0</v>
      </c>
      <c r="O724" s="17"/>
      <c r="P724" s="47">
        <v>23.31</v>
      </c>
      <c r="Q724" s="54">
        <v>14.3</v>
      </c>
      <c r="S724" s="9">
        <v>41323</v>
      </c>
      <c r="T724" s="9">
        <v>41327</v>
      </c>
      <c r="U724" s="8">
        <v>4</v>
      </c>
      <c r="V724" s="8">
        <f t="shared" si="126"/>
        <v>0</v>
      </c>
      <c r="W724" s="8">
        <f t="shared" si="127"/>
        <v>0</v>
      </c>
      <c r="X724" s="8"/>
      <c r="Y724" s="8"/>
      <c r="Z724" s="8"/>
      <c r="AA724" s="16">
        <f t="shared" si="128"/>
        <v>0</v>
      </c>
    </row>
    <row r="725" spans="1:32" x14ac:dyDescent="0.2">
      <c r="A725" s="7" t="s">
        <v>4</v>
      </c>
      <c r="B725" s="7" t="s">
        <v>5</v>
      </c>
      <c r="C725" s="7" t="s">
        <v>9</v>
      </c>
      <c r="D725" s="7">
        <v>48</v>
      </c>
      <c r="E725" s="7">
        <v>51</v>
      </c>
      <c r="F725" s="7">
        <v>3</v>
      </c>
      <c r="G725" s="7" t="s">
        <v>15</v>
      </c>
      <c r="H725" s="7" t="s">
        <v>16</v>
      </c>
      <c r="I725" s="7">
        <v>829</v>
      </c>
      <c r="J725" s="7">
        <v>1.0472999999999999</v>
      </c>
      <c r="K725" s="7">
        <v>829</v>
      </c>
      <c r="L725" s="41">
        <v>1.3774999999999999</v>
      </c>
      <c r="M725" s="7">
        <f t="shared" si="125"/>
        <v>0.33020000000000005</v>
      </c>
      <c r="N725" s="17">
        <v>4.2</v>
      </c>
      <c r="O725" s="17"/>
      <c r="P725" s="47">
        <v>20.72</v>
      </c>
      <c r="Q725" s="54">
        <v>13.6</v>
      </c>
      <c r="S725" s="9">
        <v>41323</v>
      </c>
      <c r="T725" s="9">
        <v>41327</v>
      </c>
      <c r="U725" s="8">
        <v>4</v>
      </c>
      <c r="V725" s="8">
        <f t="shared" si="126"/>
        <v>4.2468575867356568</v>
      </c>
      <c r="W725" s="8">
        <f t="shared" si="127"/>
        <v>12.86147058369369</v>
      </c>
      <c r="X725" s="8"/>
      <c r="Y725" s="8"/>
      <c r="Z725" s="8"/>
      <c r="AA725" s="16">
        <f t="shared" si="128"/>
        <v>4.9992111725788815E-4</v>
      </c>
    </row>
    <row r="726" spans="1:32" x14ac:dyDescent="0.2">
      <c r="A726" s="7" t="s">
        <v>4</v>
      </c>
      <c r="B726" s="7" t="s">
        <v>5</v>
      </c>
      <c r="C726" s="7" t="s">
        <v>9</v>
      </c>
      <c r="D726" s="7">
        <v>48</v>
      </c>
      <c r="E726" s="7">
        <v>52</v>
      </c>
      <c r="F726" s="7">
        <v>4</v>
      </c>
      <c r="G726" s="7" t="s">
        <v>15</v>
      </c>
      <c r="H726" s="7" t="s">
        <v>16</v>
      </c>
      <c r="I726" s="7">
        <v>838</v>
      </c>
      <c r="J726" s="7">
        <v>1.0512999999999999</v>
      </c>
      <c r="K726" s="7">
        <v>838</v>
      </c>
      <c r="L726" s="41">
        <v>1.44</v>
      </c>
      <c r="M726" s="7">
        <f t="shared" si="125"/>
        <v>0.38870000000000005</v>
      </c>
      <c r="N726" s="17">
        <v>0</v>
      </c>
      <c r="O726" s="17"/>
      <c r="P726" s="47">
        <v>19.07</v>
      </c>
      <c r="Q726" s="54">
        <v>13.5</v>
      </c>
      <c r="S726" s="9">
        <v>41323</v>
      </c>
      <c r="T726" s="9">
        <v>41327</v>
      </c>
      <c r="U726" s="8">
        <v>4</v>
      </c>
      <c r="V726" s="8">
        <f t="shared" si="126"/>
        <v>0</v>
      </c>
      <c r="W726" s="8">
        <f t="shared" si="127"/>
        <v>0</v>
      </c>
      <c r="X726" s="8"/>
      <c r="Y726" s="8"/>
      <c r="Z726" s="8"/>
      <c r="AA726" s="16">
        <f t="shared" si="128"/>
        <v>0</v>
      </c>
    </row>
    <row r="727" spans="1:32" x14ac:dyDescent="0.2">
      <c r="A727" s="7" t="s">
        <v>4</v>
      </c>
      <c r="B727" s="7" t="s">
        <v>5</v>
      </c>
      <c r="C727" s="7" t="s">
        <v>9</v>
      </c>
      <c r="D727" s="7">
        <v>48</v>
      </c>
      <c r="E727" s="7">
        <v>53</v>
      </c>
      <c r="F727" s="7">
        <v>5</v>
      </c>
      <c r="G727" s="7" t="s">
        <v>15</v>
      </c>
      <c r="H727" s="7" t="s">
        <v>16</v>
      </c>
      <c r="I727" s="7">
        <v>847</v>
      </c>
      <c r="J727" s="7">
        <v>1.0539000000000001</v>
      </c>
      <c r="K727" s="7">
        <v>847</v>
      </c>
      <c r="L727" s="41">
        <v>1.5396000000000001</v>
      </c>
      <c r="M727" s="7">
        <f t="shared" si="125"/>
        <v>0.48570000000000002</v>
      </c>
      <c r="N727" s="17">
        <v>19</v>
      </c>
      <c r="O727" s="17"/>
      <c r="P727" s="47">
        <v>19.66</v>
      </c>
      <c r="Q727" s="54">
        <v>13.7</v>
      </c>
      <c r="S727" s="9">
        <v>41323</v>
      </c>
      <c r="T727" s="9">
        <v>41327</v>
      </c>
      <c r="U727" s="8">
        <v>4</v>
      </c>
      <c r="V727" s="8">
        <f t="shared" si="126"/>
        <v>19.211974797137493</v>
      </c>
      <c r="W727" s="8">
        <f t="shared" si="127"/>
        <v>39.555229147905074</v>
      </c>
      <c r="X727" s="8"/>
      <c r="Y727" s="8"/>
      <c r="Z727" s="8"/>
      <c r="AA727" s="16">
        <f t="shared" si="128"/>
        <v>1.5374987036150766E-3</v>
      </c>
    </row>
    <row r="728" spans="1:32" x14ac:dyDescent="0.2">
      <c r="A728" s="7" t="s">
        <v>4</v>
      </c>
      <c r="B728" s="7" t="s">
        <v>5</v>
      </c>
      <c r="C728" s="7" t="s">
        <v>9</v>
      </c>
      <c r="D728" s="7">
        <v>48</v>
      </c>
      <c r="E728" s="7">
        <v>54</v>
      </c>
      <c r="F728" s="7">
        <v>6</v>
      </c>
      <c r="G728" s="7" t="s">
        <v>15</v>
      </c>
      <c r="H728" s="7" t="s">
        <v>16</v>
      </c>
      <c r="I728" s="7">
        <v>856</v>
      </c>
      <c r="J728" s="7">
        <v>1.0456000000000001</v>
      </c>
      <c r="K728" s="7">
        <v>856</v>
      </c>
      <c r="L728" s="41">
        <v>1.3838999999999999</v>
      </c>
      <c r="M728" s="7">
        <f t="shared" si="125"/>
        <v>0.33829999999999982</v>
      </c>
      <c r="N728" s="17">
        <v>22.7</v>
      </c>
      <c r="O728" s="17"/>
      <c r="P728" s="47">
        <v>15.54</v>
      </c>
      <c r="Q728" s="54">
        <v>12.9</v>
      </c>
      <c r="S728" s="9">
        <v>41323</v>
      </c>
      <c r="T728" s="9">
        <v>41327</v>
      </c>
      <c r="U728" s="8">
        <v>4</v>
      </c>
      <c r="V728" s="8">
        <f t="shared" si="126"/>
        <v>22.953254099737954</v>
      </c>
      <c r="W728" s="8">
        <f t="shared" si="127"/>
        <v>67.84881495636408</v>
      </c>
      <c r="X728" s="8"/>
      <c r="Y728" s="8"/>
      <c r="Z728" s="8"/>
      <c r="AA728" s="16">
        <f t="shared" si="128"/>
        <v>2.6372610470075828E-3</v>
      </c>
    </row>
    <row r="729" spans="1:32" x14ac:dyDescent="0.2">
      <c r="A729" s="7" t="s">
        <v>4</v>
      </c>
      <c r="B729" s="7" t="s">
        <v>5</v>
      </c>
      <c r="C729" s="7" t="s">
        <v>8</v>
      </c>
      <c r="D729" s="7">
        <v>48</v>
      </c>
      <c r="E729" s="7">
        <v>55</v>
      </c>
      <c r="F729" s="7">
        <v>1</v>
      </c>
      <c r="G729" s="7" t="s">
        <v>15</v>
      </c>
      <c r="H729" s="7" t="s">
        <v>16</v>
      </c>
      <c r="I729" s="7">
        <v>757</v>
      </c>
      <c r="J729" s="7">
        <v>1.0465</v>
      </c>
      <c r="K729" s="7">
        <v>757</v>
      </c>
      <c r="L729" s="41">
        <v>1.5283</v>
      </c>
      <c r="M729" s="7">
        <f t="shared" si="125"/>
        <v>0.48180000000000001</v>
      </c>
      <c r="N729" s="17">
        <v>0.6</v>
      </c>
      <c r="O729" s="17"/>
      <c r="P729" s="47">
        <v>24.26</v>
      </c>
      <c r="Q729" s="54">
        <v>14.7</v>
      </c>
      <c r="S729" s="9">
        <v>41323</v>
      </c>
      <c r="T729" s="9">
        <v>41327</v>
      </c>
      <c r="U729" s="8">
        <v>4</v>
      </c>
      <c r="V729" s="8">
        <f t="shared" si="126"/>
        <v>0.60669394096223661</v>
      </c>
      <c r="W729" s="8">
        <f t="shared" si="127"/>
        <v>1.2592236217564063</v>
      </c>
      <c r="X729" s="8">
        <f>AVERAGE(W729:W734)</f>
        <v>3.7179890727160743</v>
      </c>
      <c r="Y729" s="8">
        <f>_xlfn.STDEV.S(W729:W734)</f>
        <v>4.0737727039053597</v>
      </c>
      <c r="Z729" s="8"/>
      <c r="AA729" s="16">
        <f t="shared" ref="AA729:AA734" si="129">W729/41719</f>
        <v>3.0183456500788761E-5</v>
      </c>
      <c r="AB729" s="16">
        <f>AVERAGE(AA729:AA734)</f>
        <v>8.9119803272275802E-5</v>
      </c>
      <c r="AC729" s="16">
        <f>_xlfn.STDEV.S(AA729:AA734)</f>
        <v>9.7647899132418322E-5</v>
      </c>
      <c r="AD729" s="7">
        <f>AB729*10000</f>
        <v>0.89119803272275799</v>
      </c>
      <c r="AE729" s="7">
        <f>AC729*10000</f>
        <v>0.97647899132418325</v>
      </c>
      <c r="AF729" s="56" t="s">
        <v>54</v>
      </c>
    </row>
    <row r="730" spans="1:32" x14ac:dyDescent="0.2">
      <c r="A730" s="7" t="s">
        <v>4</v>
      </c>
      <c r="B730" s="7" t="s">
        <v>5</v>
      </c>
      <c r="C730" s="7" t="s">
        <v>8</v>
      </c>
      <c r="D730" s="7">
        <v>48</v>
      </c>
      <c r="E730" s="7">
        <v>56</v>
      </c>
      <c r="F730" s="7">
        <v>2</v>
      </c>
      <c r="G730" s="7" t="s">
        <v>15</v>
      </c>
      <c r="H730" s="7" t="s">
        <v>16</v>
      </c>
      <c r="I730" s="7">
        <v>766</v>
      </c>
      <c r="J730" s="7">
        <v>1.0508</v>
      </c>
      <c r="K730" s="7">
        <v>766</v>
      </c>
      <c r="L730" s="41">
        <v>1.6154999999999999</v>
      </c>
      <c r="M730" s="7">
        <f t="shared" si="125"/>
        <v>0.56469999999999998</v>
      </c>
      <c r="N730" s="17">
        <v>0</v>
      </c>
      <c r="O730" s="17"/>
      <c r="P730" s="47">
        <v>28.06</v>
      </c>
      <c r="Q730" s="54">
        <v>15.2</v>
      </c>
      <c r="S730" s="9">
        <v>41323</v>
      </c>
      <c r="T730" s="9">
        <v>41327</v>
      </c>
      <c r="U730" s="8">
        <v>4</v>
      </c>
      <c r="V730" s="8">
        <f t="shared" si="126"/>
        <v>0</v>
      </c>
      <c r="W730" s="8">
        <f t="shared" si="127"/>
        <v>0</v>
      </c>
      <c r="X730" s="8"/>
      <c r="Y730" s="8"/>
      <c r="Z730" s="8"/>
      <c r="AA730" s="16">
        <f t="shared" si="129"/>
        <v>0</v>
      </c>
    </row>
    <row r="731" spans="1:32" x14ac:dyDescent="0.2">
      <c r="A731" s="7" t="s">
        <v>4</v>
      </c>
      <c r="B731" s="7" t="s">
        <v>5</v>
      </c>
      <c r="C731" s="7" t="s">
        <v>8</v>
      </c>
      <c r="D731" s="7">
        <v>48</v>
      </c>
      <c r="E731" s="7">
        <v>57</v>
      </c>
      <c r="F731" s="7">
        <v>3</v>
      </c>
      <c r="G731" s="7" t="s">
        <v>15</v>
      </c>
      <c r="H731" s="7" t="s">
        <v>16</v>
      </c>
      <c r="I731" s="7">
        <v>775</v>
      </c>
      <c r="J731" s="7">
        <v>1.0389999999999999</v>
      </c>
      <c r="K731" s="7">
        <v>775</v>
      </c>
      <c r="L731" s="41">
        <v>1.4641</v>
      </c>
      <c r="M731" s="7">
        <f t="shared" si="125"/>
        <v>0.42510000000000003</v>
      </c>
      <c r="N731" s="17">
        <v>1.7</v>
      </c>
      <c r="O731" s="17"/>
      <c r="P731" s="47">
        <v>25.92</v>
      </c>
      <c r="Q731" s="54">
        <v>14.7</v>
      </c>
      <c r="S731" s="9">
        <v>41323</v>
      </c>
      <c r="T731" s="9">
        <v>41327</v>
      </c>
      <c r="U731" s="8">
        <v>4</v>
      </c>
      <c r="V731" s="8">
        <f t="shared" si="126"/>
        <v>1.7189661660596705</v>
      </c>
      <c r="W731" s="8">
        <f t="shared" si="127"/>
        <v>4.0436748201827104</v>
      </c>
      <c r="X731" s="8"/>
      <c r="Y731" s="8"/>
      <c r="Z731" s="8"/>
      <c r="AA731" s="16">
        <f t="shared" si="129"/>
        <v>9.6926456055579247E-5</v>
      </c>
    </row>
    <row r="732" spans="1:32" x14ac:dyDescent="0.2">
      <c r="A732" s="7" t="s">
        <v>4</v>
      </c>
      <c r="B732" s="7" t="s">
        <v>5</v>
      </c>
      <c r="C732" s="7" t="s">
        <v>8</v>
      </c>
      <c r="D732" s="7">
        <v>48</v>
      </c>
      <c r="E732" s="7">
        <v>58</v>
      </c>
      <c r="F732" s="7">
        <v>4</v>
      </c>
      <c r="G732" s="7" t="s">
        <v>15</v>
      </c>
      <c r="H732" s="7" t="s">
        <v>16</v>
      </c>
      <c r="I732" s="7">
        <v>784</v>
      </c>
      <c r="J732" s="7">
        <v>1.0526</v>
      </c>
      <c r="K732" s="7">
        <v>784</v>
      </c>
      <c r="L732" s="41">
        <v>1.3334999999999999</v>
      </c>
      <c r="M732" s="7">
        <f t="shared" si="125"/>
        <v>0.28089999999999993</v>
      </c>
      <c r="N732" s="17">
        <v>2</v>
      </c>
      <c r="O732" s="17"/>
      <c r="P732" s="47">
        <v>13.49</v>
      </c>
      <c r="Q732" s="54">
        <v>12.2</v>
      </c>
      <c r="S732" s="9">
        <v>41323</v>
      </c>
      <c r="T732" s="9">
        <v>41327</v>
      </c>
      <c r="U732" s="8">
        <v>4</v>
      </c>
      <c r="V732" s="8">
        <f t="shared" si="126"/>
        <v>2.0223131365407889</v>
      </c>
      <c r="W732" s="8">
        <f t="shared" si="127"/>
        <v>7.1994059684613365</v>
      </c>
      <c r="X732" s="8"/>
      <c r="Y732" s="8"/>
      <c r="Z732" s="8"/>
      <c r="AA732" s="16">
        <f t="shared" si="129"/>
        <v>1.7256899658336336E-4</v>
      </c>
    </row>
    <row r="733" spans="1:32" x14ac:dyDescent="0.2">
      <c r="A733" s="7" t="s">
        <v>4</v>
      </c>
      <c r="B733" s="7" t="s">
        <v>5</v>
      </c>
      <c r="C733" s="7" t="s">
        <v>8</v>
      </c>
      <c r="D733" s="7">
        <v>48</v>
      </c>
      <c r="E733" s="7">
        <v>59</v>
      </c>
      <c r="F733" s="7">
        <v>5</v>
      </c>
      <c r="G733" s="7" t="s">
        <v>15</v>
      </c>
      <c r="H733" s="7" t="s">
        <v>16</v>
      </c>
      <c r="I733" s="7">
        <v>793</v>
      </c>
      <c r="J733" s="7">
        <v>1.0402</v>
      </c>
      <c r="K733" s="7">
        <v>793</v>
      </c>
      <c r="L733" s="41">
        <v>1.3581000000000001</v>
      </c>
      <c r="M733" s="7">
        <f t="shared" si="125"/>
        <v>0.31790000000000007</v>
      </c>
      <c r="N733" s="17">
        <v>0</v>
      </c>
      <c r="O733" s="17"/>
      <c r="P733" s="47">
        <v>13.64</v>
      </c>
      <c r="Q733" s="54">
        <v>12.2</v>
      </c>
      <c r="S733" s="9">
        <v>41323</v>
      </c>
      <c r="T733" s="9">
        <v>41327</v>
      </c>
      <c r="U733" s="8">
        <v>4</v>
      </c>
      <c r="V733" s="8">
        <f t="shared" si="126"/>
        <v>0</v>
      </c>
      <c r="W733" s="8">
        <f t="shared" si="127"/>
        <v>0</v>
      </c>
      <c r="X733" s="8"/>
      <c r="Y733" s="8"/>
      <c r="Z733" s="8"/>
      <c r="AA733" s="16">
        <f t="shared" si="129"/>
        <v>0</v>
      </c>
    </row>
    <row r="734" spans="1:32" x14ac:dyDescent="0.2">
      <c r="A734" s="7" t="s">
        <v>4</v>
      </c>
      <c r="B734" s="7" t="s">
        <v>5</v>
      </c>
      <c r="C734" s="7" t="s">
        <v>8</v>
      </c>
      <c r="D734" s="7">
        <v>48</v>
      </c>
      <c r="E734" s="7">
        <v>60</v>
      </c>
      <c r="F734" s="7">
        <v>6</v>
      </c>
      <c r="G734" s="7" t="s">
        <v>15</v>
      </c>
      <c r="H734" s="7" t="s">
        <v>16</v>
      </c>
      <c r="I734" s="7">
        <v>802</v>
      </c>
      <c r="J734" s="7">
        <v>1.0457000000000001</v>
      </c>
      <c r="K734" s="7">
        <v>802</v>
      </c>
      <c r="L734" s="41">
        <v>1.5612999999999999</v>
      </c>
      <c r="M734" s="7">
        <f t="shared" si="125"/>
        <v>0.51559999999999984</v>
      </c>
      <c r="N734" s="17">
        <v>5</v>
      </c>
      <c r="O734" s="17"/>
      <c r="P734" s="47">
        <v>26.18</v>
      </c>
      <c r="Q734" s="54">
        <v>14.8</v>
      </c>
      <c r="S734" s="9">
        <v>41323</v>
      </c>
      <c r="T734" s="9">
        <v>41327</v>
      </c>
      <c r="U734" s="8">
        <v>4</v>
      </c>
      <c r="V734" s="8">
        <f t="shared" si="126"/>
        <v>5.0557828413519719</v>
      </c>
      <c r="W734" s="8">
        <f t="shared" si="127"/>
        <v>9.8056300258959919</v>
      </c>
      <c r="X734" s="8"/>
      <c r="Y734" s="8"/>
      <c r="Z734" s="8"/>
      <c r="AA734" s="16">
        <f t="shared" si="129"/>
        <v>2.3503991049392343E-4</v>
      </c>
    </row>
    <row r="735" spans="1:32" x14ac:dyDescent="0.2">
      <c r="A735" s="7" t="s">
        <v>4</v>
      </c>
      <c r="B735" s="7" t="s">
        <v>5</v>
      </c>
      <c r="C735" s="7" t="s">
        <v>6</v>
      </c>
      <c r="D735" s="7">
        <v>48</v>
      </c>
      <c r="E735" s="7">
        <v>61</v>
      </c>
      <c r="F735" s="7">
        <v>1</v>
      </c>
      <c r="G735" s="7" t="s">
        <v>15</v>
      </c>
      <c r="H735" s="7" t="s">
        <v>16</v>
      </c>
      <c r="I735" s="7">
        <v>649</v>
      </c>
      <c r="J735" s="7">
        <v>1.0481</v>
      </c>
      <c r="K735" s="7">
        <v>649</v>
      </c>
      <c r="L735" s="41">
        <v>1.3771</v>
      </c>
      <c r="M735" s="7">
        <f t="shared" si="125"/>
        <v>0.32899999999999996</v>
      </c>
      <c r="N735" s="17">
        <v>2.6</v>
      </c>
      <c r="O735" s="17">
        <v>0</v>
      </c>
      <c r="P735" s="47">
        <v>16.48</v>
      </c>
      <c r="Q735" s="54">
        <v>12.9</v>
      </c>
      <c r="S735" s="9">
        <v>41323</v>
      </c>
      <c r="T735" s="9">
        <v>41327</v>
      </c>
      <c r="U735" s="8">
        <v>4</v>
      </c>
      <c r="V735" s="8">
        <f t="shared" si="126"/>
        <v>2.6290070775030259</v>
      </c>
      <c r="W735" s="8">
        <f t="shared" si="127"/>
        <v>7.990902971133818</v>
      </c>
      <c r="X735" s="8">
        <f>AVERAGE(W735:W740)</f>
        <v>3.7219587568361097</v>
      </c>
      <c r="Y735" s="8">
        <f>_xlfn.STDEV.S(W735:W740)</f>
        <v>3.441297882028886</v>
      </c>
      <c r="Z735" s="8"/>
    </row>
    <row r="736" spans="1:32" x14ac:dyDescent="0.2">
      <c r="A736" s="7" t="s">
        <v>4</v>
      </c>
      <c r="B736" s="7" t="s">
        <v>5</v>
      </c>
      <c r="C736" s="7" t="s">
        <v>6</v>
      </c>
      <c r="D736" s="7">
        <v>48</v>
      </c>
      <c r="E736" s="7">
        <v>62</v>
      </c>
      <c r="F736" s="7">
        <v>2</v>
      </c>
      <c r="G736" s="7" t="s">
        <v>15</v>
      </c>
      <c r="H736" s="7" t="s">
        <v>16</v>
      </c>
      <c r="I736" s="7">
        <v>658</v>
      </c>
      <c r="J736" s="7">
        <v>1.0438000000000001</v>
      </c>
      <c r="K736" s="7">
        <v>658</v>
      </c>
      <c r="L736" s="41">
        <v>1.4619</v>
      </c>
      <c r="M736" s="7">
        <f t="shared" si="125"/>
        <v>0.41809999999999992</v>
      </c>
      <c r="N736" s="17">
        <v>2.7</v>
      </c>
      <c r="O736" s="17">
        <v>0</v>
      </c>
      <c r="P736" s="47">
        <v>19.63</v>
      </c>
      <c r="Q736" s="54">
        <v>13.5</v>
      </c>
      <c r="S736" s="9">
        <v>41323</v>
      </c>
      <c r="T736" s="9">
        <v>41327</v>
      </c>
      <c r="U736" s="8">
        <v>4</v>
      </c>
      <c r="V736" s="8">
        <f t="shared" si="126"/>
        <v>2.7301227343300654</v>
      </c>
      <c r="W736" s="8">
        <f t="shared" si="127"/>
        <v>6.5298319405167806</v>
      </c>
      <c r="X736" s="8"/>
      <c r="Y736" s="8"/>
      <c r="Z736" s="8"/>
    </row>
    <row r="737" spans="1:29" x14ac:dyDescent="0.2">
      <c r="A737" s="7" t="s">
        <v>4</v>
      </c>
      <c r="B737" s="7" t="s">
        <v>5</v>
      </c>
      <c r="C737" s="7" t="s">
        <v>6</v>
      </c>
      <c r="D737" s="7">
        <v>48</v>
      </c>
      <c r="E737" s="7">
        <v>63</v>
      </c>
      <c r="F737" s="7">
        <v>3</v>
      </c>
      <c r="G737" s="7" t="s">
        <v>15</v>
      </c>
      <c r="H737" s="7" t="s">
        <v>16</v>
      </c>
      <c r="I737" s="7">
        <v>667</v>
      </c>
      <c r="J737" s="7">
        <v>1.0569999999999999</v>
      </c>
      <c r="K737" s="7">
        <v>667</v>
      </c>
      <c r="L737" s="41">
        <v>1.4359999999999999</v>
      </c>
      <c r="M737" s="7">
        <f t="shared" ref="M737:M768" si="130">L737-J737</f>
        <v>0.379</v>
      </c>
      <c r="N737" s="17">
        <v>0</v>
      </c>
      <c r="O737" s="17">
        <v>0</v>
      </c>
      <c r="P737" s="47">
        <v>18.75</v>
      </c>
      <c r="Q737" s="54">
        <v>13.2</v>
      </c>
      <c r="S737" s="9">
        <v>41323</v>
      </c>
      <c r="T737" s="9">
        <v>41327</v>
      </c>
      <c r="U737" s="8">
        <v>4</v>
      </c>
      <c r="V737" s="8">
        <f t="shared" ref="V737:V768" si="131">N737*EXP((LN(2)/$R$3)*U737)</f>
        <v>0</v>
      </c>
      <c r="W737" s="8">
        <f t="shared" ref="W737:W768" si="132">V737/M737</f>
        <v>0</v>
      </c>
      <c r="X737" s="8"/>
      <c r="Y737" s="8"/>
      <c r="Z737" s="8"/>
    </row>
    <row r="738" spans="1:29" x14ac:dyDescent="0.2">
      <c r="A738" s="7" t="s">
        <v>4</v>
      </c>
      <c r="B738" s="7" t="s">
        <v>5</v>
      </c>
      <c r="C738" s="7" t="s">
        <v>6</v>
      </c>
      <c r="D738" s="7">
        <v>48</v>
      </c>
      <c r="E738" s="7">
        <v>64</v>
      </c>
      <c r="F738" s="7">
        <v>4</v>
      </c>
      <c r="G738" s="7" t="s">
        <v>15</v>
      </c>
      <c r="H738" s="7" t="s">
        <v>16</v>
      </c>
      <c r="I738" s="7">
        <v>676</v>
      </c>
      <c r="J738" s="7">
        <v>1.0408999999999999</v>
      </c>
      <c r="K738" s="7">
        <v>676</v>
      </c>
      <c r="L738" s="41">
        <v>1.5132000000000001</v>
      </c>
      <c r="M738" s="7">
        <f t="shared" si="130"/>
        <v>0.47230000000000016</v>
      </c>
      <c r="N738" s="17">
        <v>0</v>
      </c>
      <c r="O738" s="17">
        <v>0</v>
      </c>
      <c r="P738" s="47">
        <v>24.55</v>
      </c>
      <c r="Q738" s="54">
        <v>14.4</v>
      </c>
      <c r="S738" s="9">
        <v>41323</v>
      </c>
      <c r="T738" s="9">
        <v>41327</v>
      </c>
      <c r="U738" s="8">
        <v>4</v>
      </c>
      <c r="V738" s="8">
        <f t="shared" si="131"/>
        <v>0</v>
      </c>
      <c r="W738" s="8">
        <f t="shared" si="132"/>
        <v>0</v>
      </c>
      <c r="X738" s="8"/>
      <c r="Y738" s="8"/>
      <c r="Z738" s="8"/>
    </row>
    <row r="739" spans="1:29" x14ac:dyDescent="0.2">
      <c r="A739" s="7" t="s">
        <v>4</v>
      </c>
      <c r="B739" s="7" t="s">
        <v>5</v>
      </c>
      <c r="C739" s="7" t="s">
        <v>6</v>
      </c>
      <c r="D739" s="7">
        <v>48</v>
      </c>
      <c r="E739" s="7">
        <v>65</v>
      </c>
      <c r="F739" s="7">
        <v>5</v>
      </c>
      <c r="G739" s="7" t="s">
        <v>15</v>
      </c>
      <c r="H739" s="7" t="s">
        <v>16</v>
      </c>
      <c r="I739" s="7">
        <v>685</v>
      </c>
      <c r="J739" s="7">
        <v>1.0533999999999999</v>
      </c>
      <c r="K739" s="7">
        <v>685</v>
      </c>
      <c r="L739" s="41">
        <v>1.4538</v>
      </c>
      <c r="M739" s="7">
        <f t="shared" si="130"/>
        <v>0.40040000000000009</v>
      </c>
      <c r="N739" s="17">
        <v>0.9</v>
      </c>
      <c r="O739" s="17">
        <v>0</v>
      </c>
      <c r="P739" s="47">
        <v>20.95</v>
      </c>
      <c r="Q739" s="54">
        <v>13.6</v>
      </c>
      <c r="S739" s="9">
        <v>41323</v>
      </c>
      <c r="T739" s="9">
        <v>41327</v>
      </c>
      <c r="U739" s="8">
        <v>4</v>
      </c>
      <c r="V739" s="8">
        <f t="shared" si="131"/>
        <v>0.91004091144335508</v>
      </c>
      <c r="W739" s="8">
        <f t="shared" si="132"/>
        <v>2.2728294491592278</v>
      </c>
      <c r="X739" s="8"/>
      <c r="Y739" s="8"/>
      <c r="Z739" s="8"/>
    </row>
    <row r="740" spans="1:29" x14ac:dyDescent="0.2">
      <c r="A740" s="7" t="s">
        <v>4</v>
      </c>
      <c r="B740" s="7" t="s">
        <v>5</v>
      </c>
      <c r="C740" s="7" t="s">
        <v>6</v>
      </c>
      <c r="D740" s="7">
        <v>48</v>
      </c>
      <c r="E740" s="7">
        <v>66</v>
      </c>
      <c r="F740" s="7">
        <v>6</v>
      </c>
      <c r="G740" s="7" t="s">
        <v>15</v>
      </c>
      <c r="H740" s="7" t="s">
        <v>16</v>
      </c>
      <c r="I740" s="7">
        <v>694</v>
      </c>
      <c r="J740" s="7">
        <v>1.044</v>
      </c>
      <c r="K740" s="7">
        <v>694</v>
      </c>
      <c r="L740" s="41">
        <v>1.3909</v>
      </c>
      <c r="M740" s="7">
        <f t="shared" si="130"/>
        <v>0.34689999999999999</v>
      </c>
      <c r="N740" s="17">
        <v>1.9</v>
      </c>
      <c r="O740" s="17">
        <v>0</v>
      </c>
      <c r="P740" s="47">
        <v>15.08</v>
      </c>
      <c r="Q740" s="54">
        <v>12.3</v>
      </c>
      <c r="S740" s="9">
        <v>41323</v>
      </c>
      <c r="T740" s="9">
        <v>41327</v>
      </c>
      <c r="U740" s="8">
        <v>4</v>
      </c>
      <c r="V740" s="8">
        <f t="shared" si="131"/>
        <v>1.9211974797137494</v>
      </c>
      <c r="W740" s="8">
        <f t="shared" si="132"/>
        <v>5.5381881802068307</v>
      </c>
      <c r="X740" s="8"/>
      <c r="Y740" s="8"/>
      <c r="Z740" s="8"/>
    </row>
    <row r="741" spans="1:29" x14ac:dyDescent="0.2">
      <c r="A741" s="7" t="s">
        <v>4</v>
      </c>
      <c r="B741" s="7" t="s">
        <v>5</v>
      </c>
      <c r="C741" s="7" t="s">
        <v>7</v>
      </c>
      <c r="D741" s="7">
        <v>48</v>
      </c>
      <c r="E741" s="7">
        <v>67</v>
      </c>
      <c r="F741" s="7">
        <v>1</v>
      </c>
      <c r="G741" s="7" t="s">
        <v>15</v>
      </c>
      <c r="H741" s="7" t="s">
        <v>16</v>
      </c>
      <c r="I741" s="7">
        <v>703</v>
      </c>
      <c r="J741" s="7">
        <v>1.0523</v>
      </c>
      <c r="K741" s="7">
        <v>703</v>
      </c>
      <c r="L741" s="41">
        <v>1.4558</v>
      </c>
      <c r="M741" s="7">
        <f t="shared" si="130"/>
        <v>0.40349999999999997</v>
      </c>
      <c r="N741" s="17">
        <v>7</v>
      </c>
      <c r="O741" s="17"/>
      <c r="P741" s="47">
        <v>23.68</v>
      </c>
      <c r="Q741" s="54">
        <v>14.6</v>
      </c>
      <c r="S741" s="9">
        <v>41323</v>
      </c>
      <c r="T741" s="9">
        <v>41327</v>
      </c>
      <c r="U741" s="8">
        <v>4</v>
      </c>
      <c r="V741" s="8">
        <f t="shared" si="131"/>
        <v>7.0780959778927617</v>
      </c>
      <c r="W741" s="8">
        <f t="shared" si="132"/>
        <v>17.541749635421965</v>
      </c>
      <c r="X741" s="8">
        <f>AVERAGE(W741:W746)</f>
        <v>13.101213530061578</v>
      </c>
      <c r="Y741" s="8">
        <f>_xlfn.STDEV.S(W741:W746)</f>
        <v>9.0333766172391208</v>
      </c>
      <c r="Z741" s="8"/>
      <c r="AA741" s="16">
        <f t="shared" ref="AA741:AA746" si="133">W741/22846</f>
        <v>7.6782586165726884E-4</v>
      </c>
      <c r="AB741" s="16">
        <f>AVERAGE(AA741:AA746)</f>
        <v>5.7345765254581012E-4</v>
      </c>
      <c r="AC741" s="16">
        <f>_xlfn.STDEV.S(AA741:AA746)</f>
        <v>3.9540298595986707E-4</v>
      </c>
    </row>
    <row r="742" spans="1:29" x14ac:dyDescent="0.2">
      <c r="A742" s="7" t="s">
        <v>4</v>
      </c>
      <c r="B742" s="7" t="s">
        <v>5</v>
      </c>
      <c r="C742" s="7" t="s">
        <v>7</v>
      </c>
      <c r="D742" s="7">
        <v>48</v>
      </c>
      <c r="E742" s="7">
        <v>68</v>
      </c>
      <c r="F742" s="7">
        <v>2</v>
      </c>
      <c r="G742" s="7" t="s">
        <v>15</v>
      </c>
      <c r="H742" s="7" t="s">
        <v>16</v>
      </c>
      <c r="I742" s="7">
        <v>712</v>
      </c>
      <c r="J742" s="7">
        <v>1.0401</v>
      </c>
      <c r="K742" s="7">
        <v>712</v>
      </c>
      <c r="L742" s="41">
        <v>1.3262</v>
      </c>
      <c r="M742" s="7">
        <f t="shared" si="130"/>
        <v>0.28610000000000002</v>
      </c>
      <c r="N742" s="17">
        <v>7.1</v>
      </c>
      <c r="O742" s="17"/>
      <c r="P742" s="47">
        <v>13.21</v>
      </c>
      <c r="Q742" s="54">
        <v>12</v>
      </c>
      <c r="S742" s="9">
        <v>41323</v>
      </c>
      <c r="T742" s="9">
        <v>41327</v>
      </c>
      <c r="U742" s="8">
        <v>4</v>
      </c>
      <c r="V742" s="8">
        <f t="shared" si="131"/>
        <v>7.1792116347198007</v>
      </c>
      <c r="W742" s="8">
        <f t="shared" si="132"/>
        <v>25.093364679202377</v>
      </c>
      <c r="X742" s="8"/>
      <c r="Y742" s="8"/>
      <c r="Z742" s="8"/>
      <c r="AA742" s="16">
        <f t="shared" si="133"/>
        <v>1.098370160168186E-3</v>
      </c>
    </row>
    <row r="743" spans="1:29" x14ac:dyDescent="0.2">
      <c r="A743" s="7" t="s">
        <v>4</v>
      </c>
      <c r="B743" s="7" t="s">
        <v>5</v>
      </c>
      <c r="C743" s="7" t="s">
        <v>7</v>
      </c>
      <c r="D743" s="7">
        <v>48</v>
      </c>
      <c r="E743" s="7">
        <v>69</v>
      </c>
      <c r="F743" s="7">
        <v>3</v>
      </c>
      <c r="G743" s="7" t="s">
        <v>15</v>
      </c>
      <c r="H743" s="7" t="s">
        <v>16</v>
      </c>
      <c r="I743" s="7">
        <v>721</v>
      </c>
      <c r="J743" s="7">
        <v>1.0602</v>
      </c>
      <c r="K743" s="7">
        <v>721</v>
      </c>
      <c r="L743" s="41">
        <v>1.4937</v>
      </c>
      <c r="M743" s="7">
        <f t="shared" si="130"/>
        <v>0.4335</v>
      </c>
      <c r="N743" s="17">
        <v>0.7</v>
      </c>
      <c r="O743" s="17"/>
      <c r="P743" s="47">
        <v>25.2</v>
      </c>
      <c r="Q743" s="54">
        <v>14.5</v>
      </c>
      <c r="S743" s="9">
        <v>41323</v>
      </c>
      <c r="T743" s="9">
        <v>41327</v>
      </c>
      <c r="U743" s="8">
        <v>4</v>
      </c>
      <c r="V743" s="8">
        <f t="shared" si="131"/>
        <v>0.7078095977892761</v>
      </c>
      <c r="W743" s="8">
        <f t="shared" si="132"/>
        <v>1.6327787722936011</v>
      </c>
      <c r="X743" s="8"/>
      <c r="Y743" s="8"/>
      <c r="Z743" s="8"/>
      <c r="AA743" s="16">
        <f t="shared" si="133"/>
        <v>7.1468912382631578E-5</v>
      </c>
    </row>
    <row r="744" spans="1:29" x14ac:dyDescent="0.2">
      <c r="A744" s="7" t="s">
        <v>4</v>
      </c>
      <c r="B744" s="7" t="s">
        <v>5</v>
      </c>
      <c r="C744" s="7" t="s">
        <v>7</v>
      </c>
      <c r="D744" s="7">
        <v>48</v>
      </c>
      <c r="E744" s="7">
        <v>70</v>
      </c>
      <c r="F744" s="7">
        <v>4</v>
      </c>
      <c r="G744" s="7" t="s">
        <v>15</v>
      </c>
      <c r="H744" s="7" t="s">
        <v>16</v>
      </c>
      <c r="I744" s="7">
        <v>730</v>
      </c>
      <c r="J744" s="7">
        <v>1.0482</v>
      </c>
      <c r="K744" s="7">
        <v>730</v>
      </c>
      <c r="L744" s="41">
        <v>1.5405</v>
      </c>
      <c r="M744" s="7">
        <f t="shared" si="130"/>
        <v>0.49229999999999996</v>
      </c>
      <c r="N744" s="17">
        <v>4</v>
      </c>
      <c r="O744" s="17"/>
      <c r="P744" s="47">
        <v>26.66</v>
      </c>
      <c r="Q744" s="54">
        <v>14.9</v>
      </c>
      <c r="S744" s="9">
        <v>41323</v>
      </c>
      <c r="T744" s="9">
        <v>41327</v>
      </c>
      <c r="U744" s="8">
        <v>4</v>
      </c>
      <c r="V744" s="8">
        <f t="shared" si="131"/>
        <v>4.0446262730815778</v>
      </c>
      <c r="W744" s="8">
        <f t="shared" si="132"/>
        <v>8.2157754886889656</v>
      </c>
      <c r="X744" s="8"/>
      <c r="Y744" s="8"/>
      <c r="Z744" s="8"/>
      <c r="AA744" s="16">
        <f t="shared" si="133"/>
        <v>3.5961549018160579E-4</v>
      </c>
    </row>
    <row r="745" spans="1:29" x14ac:dyDescent="0.2">
      <c r="A745" s="7" t="s">
        <v>4</v>
      </c>
      <c r="B745" s="7" t="s">
        <v>5</v>
      </c>
      <c r="C745" s="7" t="s">
        <v>7</v>
      </c>
      <c r="D745" s="7">
        <v>48</v>
      </c>
      <c r="E745" s="7">
        <v>71</v>
      </c>
      <c r="F745" s="7">
        <v>5</v>
      </c>
      <c r="G745" s="7" t="s">
        <v>15</v>
      </c>
      <c r="H745" s="7" t="s">
        <v>16</v>
      </c>
      <c r="I745" s="7">
        <v>739</v>
      </c>
      <c r="J745" s="7">
        <v>1.0485</v>
      </c>
      <c r="K745" s="7">
        <v>739</v>
      </c>
      <c r="L745" s="41">
        <v>1.5506</v>
      </c>
      <c r="M745" s="7">
        <f t="shared" si="130"/>
        <v>0.50209999999999999</v>
      </c>
      <c r="N745" s="17">
        <v>9.8000000000000007</v>
      </c>
      <c r="O745" s="17"/>
      <c r="P745" s="47">
        <v>24.65</v>
      </c>
      <c r="Q745" s="54">
        <v>14.8</v>
      </c>
      <c r="S745" s="9">
        <v>41323</v>
      </c>
      <c r="T745" s="9">
        <v>41327</v>
      </c>
      <c r="U745" s="8">
        <v>4</v>
      </c>
      <c r="V745" s="8">
        <f t="shared" si="131"/>
        <v>9.9093343690498656</v>
      </c>
      <c r="W745" s="8">
        <f t="shared" si="132"/>
        <v>19.735778468531898</v>
      </c>
      <c r="X745" s="8"/>
      <c r="Y745" s="8"/>
      <c r="Z745" s="8"/>
      <c r="AA745" s="16">
        <f t="shared" si="133"/>
        <v>8.6386144045049016E-4</v>
      </c>
    </row>
    <row r="746" spans="1:29" x14ac:dyDescent="0.2">
      <c r="A746" s="7" t="s">
        <v>4</v>
      </c>
      <c r="B746" s="7" t="s">
        <v>5</v>
      </c>
      <c r="C746" s="7" t="s">
        <v>7</v>
      </c>
      <c r="D746" s="7">
        <v>48</v>
      </c>
      <c r="E746" s="7">
        <v>72</v>
      </c>
      <c r="F746" s="7">
        <v>6</v>
      </c>
      <c r="G746" s="7" t="s">
        <v>15</v>
      </c>
      <c r="H746" s="7" t="s">
        <v>16</v>
      </c>
      <c r="I746" s="7">
        <v>748</v>
      </c>
      <c r="J746" s="7">
        <v>1.0558000000000001</v>
      </c>
      <c r="K746" s="7">
        <v>748</v>
      </c>
      <c r="L746" s="41">
        <v>1.5940000000000001</v>
      </c>
      <c r="M746" s="7">
        <f t="shared" si="130"/>
        <v>0.53820000000000001</v>
      </c>
      <c r="N746" s="17">
        <v>3.4</v>
      </c>
      <c r="O746" s="17"/>
      <c r="P746" s="47">
        <v>28.58</v>
      </c>
      <c r="Q746" s="54">
        <v>15.4</v>
      </c>
      <c r="S746" s="9">
        <v>41323</v>
      </c>
      <c r="T746" s="9">
        <v>41327</v>
      </c>
      <c r="U746" s="8">
        <v>4</v>
      </c>
      <c r="V746" s="8">
        <f t="shared" si="131"/>
        <v>3.4379323321193409</v>
      </c>
      <c r="W746" s="8">
        <f t="shared" si="132"/>
        <v>6.3878341362306594</v>
      </c>
      <c r="X746" s="8"/>
      <c r="Y746" s="8"/>
      <c r="Z746" s="8"/>
      <c r="AA746" s="16">
        <f t="shared" si="133"/>
        <v>2.7960405043467827E-4</v>
      </c>
    </row>
    <row r="747" spans="1:29" x14ac:dyDescent="0.2">
      <c r="A747" s="7" t="s">
        <v>4</v>
      </c>
      <c r="B747" s="7" t="s">
        <v>5</v>
      </c>
      <c r="C747" s="7" t="s">
        <v>9</v>
      </c>
      <c r="D747" s="7">
        <v>48</v>
      </c>
      <c r="E747" s="7">
        <v>73</v>
      </c>
      <c r="F747" s="7">
        <v>1</v>
      </c>
      <c r="G747" s="7" t="s">
        <v>23</v>
      </c>
      <c r="H747" s="7" t="s">
        <v>24</v>
      </c>
      <c r="I747" s="7">
        <v>815</v>
      </c>
      <c r="J747" s="7">
        <v>1.0532999999999999</v>
      </c>
      <c r="K747" s="7">
        <v>815</v>
      </c>
      <c r="L747" s="41">
        <v>1.0716000000000001</v>
      </c>
      <c r="M747" s="7">
        <f t="shared" si="130"/>
        <v>1.8300000000000205E-2</v>
      </c>
      <c r="N747" s="8">
        <v>0</v>
      </c>
      <c r="P747" s="7">
        <v>12.91</v>
      </c>
      <c r="Q747" s="52">
        <v>12</v>
      </c>
      <c r="S747" s="9">
        <v>41323</v>
      </c>
      <c r="T747" s="9">
        <v>41356</v>
      </c>
      <c r="U747" s="8">
        <v>33</v>
      </c>
      <c r="V747" s="8">
        <f t="shared" si="131"/>
        <v>0</v>
      </c>
      <c r="W747" s="8">
        <f t="shared" si="132"/>
        <v>0</v>
      </c>
      <c r="X747" s="8">
        <f>AVERAGE(W747:W752)</f>
        <v>0</v>
      </c>
      <c r="Y747" s="8">
        <f>_xlfn.STDEV.S(W747:W752)</f>
        <v>0</v>
      </c>
      <c r="Z747" s="8"/>
    </row>
    <row r="748" spans="1:29" x14ac:dyDescent="0.2">
      <c r="A748" s="7" t="s">
        <v>4</v>
      </c>
      <c r="B748" s="7" t="s">
        <v>5</v>
      </c>
      <c r="C748" s="7" t="s">
        <v>9</v>
      </c>
      <c r="D748" s="7">
        <v>48</v>
      </c>
      <c r="E748" s="7">
        <v>74</v>
      </c>
      <c r="F748" s="7">
        <v>2</v>
      </c>
      <c r="G748" s="7" t="s">
        <v>23</v>
      </c>
      <c r="H748" s="7" t="s">
        <v>24</v>
      </c>
      <c r="I748" s="7">
        <v>824</v>
      </c>
      <c r="J748" s="7">
        <v>1.0583</v>
      </c>
      <c r="K748" s="7">
        <v>824</v>
      </c>
      <c r="L748" s="41">
        <v>1.0993999999999999</v>
      </c>
      <c r="M748" s="7">
        <f t="shared" si="130"/>
        <v>4.1099999999999914E-2</v>
      </c>
      <c r="N748" s="8">
        <v>0</v>
      </c>
      <c r="P748" s="7">
        <v>23.31</v>
      </c>
      <c r="Q748" s="52">
        <v>14.3</v>
      </c>
      <c r="S748" s="9">
        <v>41323</v>
      </c>
      <c r="T748" s="9">
        <v>41356</v>
      </c>
      <c r="U748" s="8">
        <v>33</v>
      </c>
      <c r="V748" s="8">
        <f t="shared" si="131"/>
        <v>0</v>
      </c>
      <c r="W748" s="8">
        <f t="shared" si="132"/>
        <v>0</v>
      </c>
      <c r="X748" s="8"/>
      <c r="Y748" s="8"/>
      <c r="Z748" s="8"/>
    </row>
    <row r="749" spans="1:29" x14ac:dyDescent="0.2">
      <c r="A749" s="7" t="s">
        <v>4</v>
      </c>
      <c r="B749" s="7" t="s">
        <v>5</v>
      </c>
      <c r="C749" s="7" t="s">
        <v>9</v>
      </c>
      <c r="D749" s="7">
        <v>48</v>
      </c>
      <c r="E749" s="7">
        <v>75</v>
      </c>
      <c r="F749" s="7">
        <v>3</v>
      </c>
      <c r="G749" s="7" t="s">
        <v>23</v>
      </c>
      <c r="H749" s="7" t="s">
        <v>24</v>
      </c>
      <c r="I749" s="7">
        <v>833</v>
      </c>
      <c r="J749" s="7">
        <v>1.0533999999999999</v>
      </c>
      <c r="K749" s="7">
        <v>833</v>
      </c>
      <c r="L749" s="41">
        <v>1.0918000000000001</v>
      </c>
      <c r="M749" s="7">
        <f t="shared" si="130"/>
        <v>3.8400000000000212E-2</v>
      </c>
      <c r="N749" s="8">
        <v>0</v>
      </c>
      <c r="P749" s="7">
        <v>20.72</v>
      </c>
      <c r="Q749" s="52">
        <v>13.6</v>
      </c>
      <c r="S749" s="9">
        <v>41323</v>
      </c>
      <c r="T749" s="9">
        <v>41356</v>
      </c>
      <c r="U749" s="8">
        <v>33</v>
      </c>
      <c r="V749" s="8">
        <f t="shared" si="131"/>
        <v>0</v>
      </c>
      <c r="W749" s="8">
        <f t="shared" si="132"/>
        <v>0</v>
      </c>
      <c r="X749" s="8"/>
      <c r="Y749" s="8"/>
      <c r="Z749" s="8"/>
    </row>
    <row r="750" spans="1:29" x14ac:dyDescent="0.2">
      <c r="A750" s="7" t="s">
        <v>4</v>
      </c>
      <c r="B750" s="7" t="s">
        <v>5</v>
      </c>
      <c r="C750" s="7" t="s">
        <v>9</v>
      </c>
      <c r="D750" s="7">
        <v>48</v>
      </c>
      <c r="E750" s="7">
        <v>76</v>
      </c>
      <c r="F750" s="7">
        <v>4</v>
      </c>
      <c r="G750" s="7" t="s">
        <v>23</v>
      </c>
      <c r="H750" s="7" t="s">
        <v>24</v>
      </c>
      <c r="I750" s="7">
        <v>842</v>
      </c>
      <c r="J750" s="7">
        <v>1.052</v>
      </c>
      <c r="K750" s="7">
        <v>842</v>
      </c>
      <c r="L750" s="41">
        <v>1.0926</v>
      </c>
      <c r="M750" s="7">
        <f t="shared" si="130"/>
        <v>4.0599999999999969E-2</v>
      </c>
      <c r="N750" s="8">
        <v>0</v>
      </c>
      <c r="P750" s="7">
        <v>19.07</v>
      </c>
      <c r="Q750" s="52">
        <v>13.5</v>
      </c>
      <c r="S750" s="9">
        <v>41323</v>
      </c>
      <c r="T750" s="9">
        <v>41356</v>
      </c>
      <c r="U750" s="8">
        <v>33</v>
      </c>
      <c r="V750" s="8">
        <f t="shared" si="131"/>
        <v>0</v>
      </c>
      <c r="W750" s="8">
        <f t="shared" si="132"/>
        <v>0</v>
      </c>
      <c r="X750" s="8"/>
      <c r="Y750" s="8"/>
      <c r="Z750" s="8"/>
    </row>
    <row r="751" spans="1:29" x14ac:dyDescent="0.2">
      <c r="A751" s="7" t="s">
        <v>4</v>
      </c>
      <c r="B751" s="7" t="s">
        <v>5</v>
      </c>
      <c r="C751" s="7" t="s">
        <v>9</v>
      </c>
      <c r="D751" s="7">
        <v>48</v>
      </c>
      <c r="E751" s="7">
        <v>77</v>
      </c>
      <c r="F751" s="7">
        <v>5</v>
      </c>
      <c r="G751" s="7" t="s">
        <v>23</v>
      </c>
      <c r="H751" s="7" t="s">
        <v>24</v>
      </c>
      <c r="I751" s="7">
        <v>851</v>
      </c>
      <c r="J751" s="7">
        <v>1.0537000000000001</v>
      </c>
      <c r="K751" s="7">
        <v>851</v>
      </c>
      <c r="L751" s="41">
        <v>1.0873999999999999</v>
      </c>
      <c r="M751" s="7">
        <f t="shared" si="130"/>
        <v>3.3699999999999841E-2</v>
      </c>
      <c r="N751" s="8">
        <v>0</v>
      </c>
      <c r="P751" s="7">
        <v>19.66</v>
      </c>
      <c r="Q751" s="52">
        <v>13.7</v>
      </c>
      <c r="S751" s="9">
        <v>41323</v>
      </c>
      <c r="T751" s="9">
        <v>41356</v>
      </c>
      <c r="U751" s="8">
        <v>33</v>
      </c>
      <c r="V751" s="8">
        <f t="shared" si="131"/>
        <v>0</v>
      </c>
      <c r="W751" s="8">
        <f t="shared" si="132"/>
        <v>0</v>
      </c>
      <c r="X751" s="8"/>
      <c r="Y751" s="8"/>
      <c r="Z751" s="8"/>
    </row>
    <row r="752" spans="1:29" x14ac:dyDescent="0.2">
      <c r="A752" s="7" t="s">
        <v>4</v>
      </c>
      <c r="B752" s="7" t="s">
        <v>5</v>
      </c>
      <c r="C752" s="7" t="s">
        <v>9</v>
      </c>
      <c r="D752" s="7">
        <v>48</v>
      </c>
      <c r="E752" s="7">
        <v>78</v>
      </c>
      <c r="F752" s="7">
        <v>6</v>
      </c>
      <c r="G752" s="7" t="s">
        <v>23</v>
      </c>
      <c r="H752" s="7" t="s">
        <v>24</v>
      </c>
      <c r="I752" s="7">
        <v>860</v>
      </c>
      <c r="J752" s="7">
        <v>1.0565</v>
      </c>
      <c r="K752" s="7">
        <v>860</v>
      </c>
      <c r="L752" s="41">
        <v>1.0793999999999999</v>
      </c>
      <c r="M752" s="7">
        <f t="shared" si="130"/>
        <v>2.289999999999992E-2</v>
      </c>
      <c r="N752" s="8">
        <v>0</v>
      </c>
      <c r="P752" s="44">
        <v>15.54</v>
      </c>
      <c r="Q752" s="52">
        <v>12.9</v>
      </c>
      <c r="S752" s="9">
        <v>41323</v>
      </c>
      <c r="T752" s="9">
        <v>41356</v>
      </c>
      <c r="U752" s="8">
        <v>33</v>
      </c>
      <c r="V752" s="8">
        <f t="shared" si="131"/>
        <v>0</v>
      </c>
      <c r="W752" s="8">
        <f t="shared" si="132"/>
        <v>0</v>
      </c>
      <c r="X752" s="8"/>
      <c r="Y752" s="8"/>
      <c r="Z752" s="8"/>
    </row>
    <row r="753" spans="1:26" x14ac:dyDescent="0.2">
      <c r="A753" s="7" t="s">
        <v>4</v>
      </c>
      <c r="B753" s="7" t="s">
        <v>5</v>
      </c>
      <c r="C753" s="7" t="s">
        <v>8</v>
      </c>
      <c r="D753" s="7">
        <v>48</v>
      </c>
      <c r="E753" s="7">
        <v>79</v>
      </c>
      <c r="F753" s="7">
        <v>1</v>
      </c>
      <c r="G753" s="7" t="s">
        <v>23</v>
      </c>
      <c r="H753" s="7" t="s">
        <v>24</v>
      </c>
      <c r="I753" s="7">
        <v>761</v>
      </c>
      <c r="J753" s="7">
        <v>1.0511999999999999</v>
      </c>
      <c r="K753" s="7">
        <v>761</v>
      </c>
      <c r="L753" s="41">
        <v>1.1069</v>
      </c>
      <c r="M753" s="7">
        <f t="shared" si="130"/>
        <v>5.5700000000000083E-2</v>
      </c>
      <c r="N753" s="8">
        <v>1.7</v>
      </c>
      <c r="P753" s="7">
        <v>24.26</v>
      </c>
      <c r="Q753" s="52">
        <v>14.7</v>
      </c>
      <c r="S753" s="9">
        <v>41323</v>
      </c>
      <c r="T753" s="9">
        <v>41356</v>
      </c>
      <c r="U753" s="8">
        <v>33</v>
      </c>
      <c r="V753" s="8">
        <f t="shared" si="131"/>
        <v>1.8629482094929464</v>
      </c>
      <c r="W753" s="8">
        <f t="shared" si="132"/>
        <v>33.446107890358057</v>
      </c>
      <c r="X753" s="8">
        <f>AVERAGE(W753:W758)</f>
        <v>5.5743513150596762</v>
      </c>
      <c r="Y753" s="8">
        <f>_xlfn.STDEV.S(W753:W758)</f>
        <v>13.654316368908598</v>
      </c>
      <c r="Z753" s="8"/>
    </row>
    <row r="754" spans="1:26" x14ac:dyDescent="0.2">
      <c r="A754" s="7" t="s">
        <v>4</v>
      </c>
      <c r="B754" s="7" t="s">
        <v>5</v>
      </c>
      <c r="C754" s="7" t="s">
        <v>8</v>
      </c>
      <c r="D754" s="7">
        <v>48</v>
      </c>
      <c r="E754" s="7">
        <v>80</v>
      </c>
      <c r="F754" s="7">
        <v>2</v>
      </c>
      <c r="G754" s="7" t="s">
        <v>23</v>
      </c>
      <c r="H754" s="7" t="s">
        <v>24</v>
      </c>
      <c r="I754" s="7">
        <v>770</v>
      </c>
      <c r="J754" s="7">
        <v>1.0436000000000001</v>
      </c>
      <c r="K754" s="7">
        <v>770</v>
      </c>
      <c r="L754" s="41">
        <v>1.0991</v>
      </c>
      <c r="M754" s="7">
        <f t="shared" si="130"/>
        <v>5.5499999999999883E-2</v>
      </c>
      <c r="N754" s="8">
        <v>0</v>
      </c>
      <c r="P754" s="7">
        <v>28.06</v>
      </c>
      <c r="Q754" s="52">
        <v>15.2</v>
      </c>
      <c r="S754" s="9">
        <v>41323</v>
      </c>
      <c r="T754" s="9">
        <v>41356</v>
      </c>
      <c r="U754" s="8">
        <v>33</v>
      </c>
      <c r="V754" s="8">
        <f t="shared" si="131"/>
        <v>0</v>
      </c>
      <c r="W754" s="8">
        <f t="shared" si="132"/>
        <v>0</v>
      </c>
      <c r="X754" s="8"/>
      <c r="Y754" s="8"/>
      <c r="Z754" s="8"/>
    </row>
    <row r="755" spans="1:26" x14ac:dyDescent="0.2">
      <c r="A755" s="7" t="s">
        <v>4</v>
      </c>
      <c r="B755" s="7" t="s">
        <v>5</v>
      </c>
      <c r="C755" s="7" t="s">
        <v>8</v>
      </c>
      <c r="D755" s="7">
        <v>48</v>
      </c>
      <c r="E755" s="7">
        <v>81</v>
      </c>
      <c r="F755" s="7">
        <v>3</v>
      </c>
      <c r="G755" s="7" t="s">
        <v>23</v>
      </c>
      <c r="H755" s="7" t="s">
        <v>24</v>
      </c>
      <c r="I755" s="7">
        <v>779</v>
      </c>
      <c r="J755" s="7">
        <v>1.0531999999999999</v>
      </c>
      <c r="K755" s="7">
        <v>779</v>
      </c>
      <c r="L755" s="41">
        <v>1.1009</v>
      </c>
      <c r="M755" s="7">
        <f t="shared" si="130"/>
        <v>4.7700000000000076E-2</v>
      </c>
      <c r="N755" s="8">
        <v>0</v>
      </c>
      <c r="P755" s="7">
        <v>25.92</v>
      </c>
      <c r="Q755" s="52">
        <v>14.7</v>
      </c>
      <c r="S755" s="9">
        <v>41323</v>
      </c>
      <c r="T755" s="9">
        <v>41356</v>
      </c>
      <c r="U755" s="8">
        <v>33</v>
      </c>
      <c r="V755" s="8">
        <f t="shared" si="131"/>
        <v>0</v>
      </c>
      <c r="W755" s="8">
        <f t="shared" si="132"/>
        <v>0</v>
      </c>
      <c r="X755" s="8"/>
      <c r="Y755" s="8"/>
      <c r="Z755" s="8"/>
    </row>
    <row r="756" spans="1:26" x14ac:dyDescent="0.2">
      <c r="A756" s="7" t="s">
        <v>4</v>
      </c>
      <c r="B756" s="7" t="s">
        <v>5</v>
      </c>
      <c r="C756" s="7" t="s">
        <v>8</v>
      </c>
      <c r="D756" s="7">
        <v>48</v>
      </c>
      <c r="E756" s="7">
        <v>82</v>
      </c>
      <c r="F756" s="7">
        <v>4</v>
      </c>
      <c r="G756" s="7" t="s">
        <v>23</v>
      </c>
      <c r="H756" s="7" t="s">
        <v>24</v>
      </c>
      <c r="I756" s="7">
        <v>788</v>
      </c>
      <c r="J756" s="7">
        <v>1.0483</v>
      </c>
      <c r="K756" s="7">
        <v>788</v>
      </c>
      <c r="L756" s="41">
        <v>1.0785</v>
      </c>
      <c r="M756" s="7">
        <f t="shared" si="130"/>
        <v>3.0200000000000005E-2</v>
      </c>
      <c r="N756" s="8">
        <v>0</v>
      </c>
      <c r="P756" s="7">
        <v>13.49</v>
      </c>
      <c r="Q756" s="52">
        <v>12.2</v>
      </c>
      <c r="S756" s="9">
        <v>41323</v>
      </c>
      <c r="T756" s="9">
        <v>41356</v>
      </c>
      <c r="U756" s="8">
        <v>33</v>
      </c>
      <c r="V756" s="8">
        <f t="shared" si="131"/>
        <v>0</v>
      </c>
      <c r="W756" s="8">
        <f t="shared" si="132"/>
        <v>0</v>
      </c>
      <c r="X756" s="8"/>
      <c r="Y756" s="8"/>
      <c r="Z756" s="8"/>
    </row>
    <row r="757" spans="1:26" x14ac:dyDescent="0.2">
      <c r="A757" s="7" t="s">
        <v>4</v>
      </c>
      <c r="B757" s="7" t="s">
        <v>5</v>
      </c>
      <c r="C757" s="7" t="s">
        <v>8</v>
      </c>
      <c r="D757" s="7">
        <v>48</v>
      </c>
      <c r="E757" s="7">
        <v>83</v>
      </c>
      <c r="F757" s="7">
        <v>5</v>
      </c>
      <c r="G757" s="7" t="s">
        <v>23</v>
      </c>
      <c r="H757" s="7" t="s">
        <v>24</v>
      </c>
      <c r="I757" s="7">
        <v>797</v>
      </c>
      <c r="J757" s="7">
        <v>1.0502</v>
      </c>
      <c r="K757" s="7">
        <v>797</v>
      </c>
      <c r="L757" s="41">
        <v>1.0780000000000001</v>
      </c>
      <c r="M757" s="7">
        <f t="shared" si="130"/>
        <v>2.7800000000000047E-2</v>
      </c>
      <c r="N757" s="8">
        <v>0</v>
      </c>
      <c r="P757" s="7">
        <v>13.64</v>
      </c>
      <c r="Q757" s="52">
        <v>12.2</v>
      </c>
      <c r="S757" s="9">
        <v>41323</v>
      </c>
      <c r="T757" s="9">
        <v>41356</v>
      </c>
      <c r="U757" s="8">
        <v>33</v>
      </c>
      <c r="V757" s="8">
        <f t="shared" si="131"/>
        <v>0</v>
      </c>
      <c r="W757" s="8">
        <f t="shared" si="132"/>
        <v>0</v>
      </c>
      <c r="X757" s="8"/>
      <c r="Y757" s="8"/>
      <c r="Z757" s="8"/>
    </row>
    <row r="758" spans="1:26" x14ac:dyDescent="0.2">
      <c r="A758" s="7" t="s">
        <v>4</v>
      </c>
      <c r="B758" s="7" t="s">
        <v>5</v>
      </c>
      <c r="C758" s="7" t="s">
        <v>8</v>
      </c>
      <c r="D758" s="7">
        <v>48</v>
      </c>
      <c r="E758" s="7">
        <v>84</v>
      </c>
      <c r="F758" s="7">
        <v>6</v>
      </c>
      <c r="G758" s="7" t="s">
        <v>23</v>
      </c>
      <c r="H758" s="7" t="s">
        <v>24</v>
      </c>
      <c r="I758" s="7">
        <v>806</v>
      </c>
      <c r="J758" s="7">
        <v>1.0580000000000001</v>
      </c>
      <c r="K758" s="7">
        <v>806</v>
      </c>
      <c r="L758" s="41">
        <v>1.1217999999999999</v>
      </c>
      <c r="M758" s="7">
        <f t="shared" si="130"/>
        <v>6.3799999999999857E-2</v>
      </c>
      <c r="N758" s="8">
        <v>0</v>
      </c>
      <c r="P758" s="44">
        <v>26.18</v>
      </c>
      <c r="Q758" s="52">
        <v>14.8</v>
      </c>
      <c r="S758" s="9">
        <v>41323</v>
      </c>
      <c r="T758" s="9">
        <v>41356</v>
      </c>
      <c r="U758" s="8">
        <v>33</v>
      </c>
      <c r="V758" s="8">
        <f t="shared" si="131"/>
        <v>0</v>
      </c>
      <c r="W758" s="8">
        <f t="shared" si="132"/>
        <v>0</v>
      </c>
      <c r="X758" s="8"/>
      <c r="Y758" s="8"/>
      <c r="Z758" s="8"/>
    </row>
    <row r="759" spans="1:26" x14ac:dyDescent="0.2">
      <c r="A759" s="7" t="s">
        <v>4</v>
      </c>
      <c r="B759" s="7" t="s">
        <v>5</v>
      </c>
      <c r="C759" s="7" t="s">
        <v>6</v>
      </c>
      <c r="D759" s="7">
        <v>48</v>
      </c>
      <c r="E759" s="7">
        <v>85</v>
      </c>
      <c r="F759" s="7">
        <v>1</v>
      </c>
      <c r="G759" s="7" t="s">
        <v>23</v>
      </c>
      <c r="H759" s="7" t="s">
        <v>24</v>
      </c>
      <c r="I759" s="7">
        <v>653</v>
      </c>
      <c r="J759" s="7">
        <v>1.0575000000000001</v>
      </c>
      <c r="K759" s="7">
        <v>653</v>
      </c>
      <c r="L759" s="41">
        <v>1.0846</v>
      </c>
      <c r="M759" s="7">
        <f t="shared" si="130"/>
        <v>2.7099999999999902E-2</v>
      </c>
      <c r="N759" s="8">
        <v>0.9</v>
      </c>
      <c r="P759" s="7">
        <v>16.48</v>
      </c>
      <c r="Q759" s="52">
        <v>12.9</v>
      </c>
      <c r="S759" s="9">
        <v>41323</v>
      </c>
      <c r="T759" s="9">
        <v>41356</v>
      </c>
      <c r="U759" s="8">
        <v>33</v>
      </c>
      <c r="V759" s="8">
        <f t="shared" si="131"/>
        <v>0.98626669914332465</v>
      </c>
      <c r="W759" s="8">
        <f t="shared" si="132"/>
        <v>36.393605134440158</v>
      </c>
      <c r="X759" s="8">
        <f>AVERAGE(W759:W764)</f>
        <v>26.333871931018098</v>
      </c>
      <c r="Y759" s="8">
        <f>_xlfn.STDEV.S(W759:W764)</f>
        <v>22.463825194577161</v>
      </c>
      <c r="Z759" s="8"/>
    </row>
    <row r="760" spans="1:26" x14ac:dyDescent="0.2">
      <c r="A760" s="7" t="s">
        <v>4</v>
      </c>
      <c r="B760" s="7" t="s">
        <v>5</v>
      </c>
      <c r="C760" s="7" t="s">
        <v>6</v>
      </c>
      <c r="D760" s="7">
        <v>48</v>
      </c>
      <c r="E760" s="7">
        <v>86</v>
      </c>
      <c r="F760" s="7">
        <v>2</v>
      </c>
      <c r="G760" s="7" t="s">
        <v>23</v>
      </c>
      <c r="H760" s="7" t="s">
        <v>24</v>
      </c>
      <c r="I760" s="7">
        <v>662</v>
      </c>
      <c r="J760" s="7">
        <v>1.0469999999999999</v>
      </c>
      <c r="K760" s="7">
        <v>662</v>
      </c>
      <c r="L760" s="41">
        <v>1.0780000000000001</v>
      </c>
      <c r="M760" s="7">
        <f t="shared" si="130"/>
        <v>3.1000000000000139E-2</v>
      </c>
      <c r="N760" s="8">
        <v>0</v>
      </c>
      <c r="P760" s="7">
        <v>19.63</v>
      </c>
      <c r="Q760" s="52">
        <v>13.5</v>
      </c>
      <c r="S760" s="9">
        <v>41323</v>
      </c>
      <c r="T760" s="9">
        <v>41356</v>
      </c>
      <c r="U760" s="8">
        <v>33</v>
      </c>
      <c r="V760" s="8">
        <f t="shared" si="131"/>
        <v>0</v>
      </c>
      <c r="W760" s="8">
        <f t="shared" si="132"/>
        <v>0</v>
      </c>
      <c r="X760" s="8"/>
      <c r="Y760" s="8"/>
      <c r="Z760" s="8"/>
    </row>
    <row r="761" spans="1:26" x14ac:dyDescent="0.2">
      <c r="A761" s="7" t="s">
        <v>4</v>
      </c>
      <c r="B761" s="7" t="s">
        <v>5</v>
      </c>
      <c r="C761" s="7" t="s">
        <v>6</v>
      </c>
      <c r="D761" s="7">
        <v>48</v>
      </c>
      <c r="E761" s="7">
        <v>87</v>
      </c>
      <c r="F761" s="7">
        <v>3</v>
      </c>
      <c r="G761" s="7" t="s">
        <v>23</v>
      </c>
      <c r="H761" s="7" t="s">
        <v>24</v>
      </c>
      <c r="I761" s="7">
        <v>671</v>
      </c>
      <c r="J761" s="7">
        <v>1.0396000000000001</v>
      </c>
      <c r="K761" s="7">
        <v>671</v>
      </c>
      <c r="L761" s="41">
        <v>1.0804</v>
      </c>
      <c r="M761" s="7">
        <f t="shared" si="130"/>
        <v>4.0799999999999947E-2</v>
      </c>
      <c r="N761" s="8">
        <v>1.3</v>
      </c>
      <c r="P761" s="7">
        <v>18.75</v>
      </c>
      <c r="Q761" s="52">
        <v>13.2</v>
      </c>
      <c r="S761" s="9">
        <v>41323</v>
      </c>
      <c r="T761" s="9">
        <v>41356</v>
      </c>
      <c r="U761" s="8">
        <v>33</v>
      </c>
      <c r="V761" s="8">
        <f t="shared" si="131"/>
        <v>1.4246074543181357</v>
      </c>
      <c r="W761" s="8">
        <f t="shared" si="132"/>
        <v>34.916849370542586</v>
      </c>
      <c r="X761" s="8"/>
      <c r="Y761" s="8"/>
      <c r="Z761" s="8"/>
    </row>
    <row r="762" spans="1:26" x14ac:dyDescent="0.2">
      <c r="A762" s="7" t="s">
        <v>4</v>
      </c>
      <c r="B762" s="7" t="s">
        <v>5</v>
      </c>
      <c r="C762" s="7" t="s">
        <v>6</v>
      </c>
      <c r="D762" s="7">
        <v>48</v>
      </c>
      <c r="E762" s="7">
        <v>88</v>
      </c>
      <c r="F762" s="7">
        <v>4</v>
      </c>
      <c r="G762" s="7" t="s">
        <v>23</v>
      </c>
      <c r="H762" s="7" t="s">
        <v>24</v>
      </c>
      <c r="I762" s="7">
        <v>680</v>
      </c>
      <c r="J762" s="7">
        <v>1.0495000000000001</v>
      </c>
      <c r="K762" s="7">
        <v>680</v>
      </c>
      <c r="L762" s="41">
        <v>1.0954999999999999</v>
      </c>
      <c r="M762" s="7">
        <f t="shared" si="130"/>
        <v>4.5999999999999819E-2</v>
      </c>
      <c r="N762" s="8">
        <v>2.4</v>
      </c>
      <c r="P762" s="7">
        <v>24.55</v>
      </c>
      <c r="Q762" s="52">
        <v>14.4</v>
      </c>
      <c r="S762" s="9">
        <v>41323</v>
      </c>
      <c r="T762" s="9">
        <v>41356</v>
      </c>
      <c r="U762" s="8">
        <v>33</v>
      </c>
      <c r="V762" s="8">
        <f t="shared" si="131"/>
        <v>2.6300445310488656</v>
      </c>
      <c r="W762" s="8">
        <f t="shared" si="132"/>
        <v>57.174881109758175</v>
      </c>
      <c r="X762" s="8"/>
      <c r="Y762" s="8"/>
      <c r="Z762" s="8"/>
    </row>
    <row r="763" spans="1:26" x14ac:dyDescent="0.2">
      <c r="A763" s="7" t="s">
        <v>4</v>
      </c>
      <c r="B763" s="7" t="s">
        <v>5</v>
      </c>
      <c r="C763" s="7" t="s">
        <v>6</v>
      </c>
      <c r="D763" s="7">
        <v>48</v>
      </c>
      <c r="E763" s="7">
        <v>89</v>
      </c>
      <c r="F763" s="7">
        <v>5</v>
      </c>
      <c r="G763" s="7" t="s">
        <v>23</v>
      </c>
      <c r="H763" s="7" t="s">
        <v>24</v>
      </c>
      <c r="I763" s="7">
        <v>689</v>
      </c>
      <c r="J763" s="7">
        <v>1.0582</v>
      </c>
      <c r="K763" s="7">
        <v>689</v>
      </c>
      <c r="L763" s="41">
        <v>1.0965</v>
      </c>
      <c r="M763" s="7">
        <f t="shared" si="130"/>
        <v>3.8300000000000001E-2</v>
      </c>
      <c r="N763" s="8">
        <v>0</v>
      </c>
      <c r="P763" s="7">
        <v>20.95</v>
      </c>
      <c r="Q763" s="52">
        <v>13.6</v>
      </c>
      <c r="S763" s="9">
        <v>41323</v>
      </c>
      <c r="T763" s="9">
        <v>41356</v>
      </c>
      <c r="U763" s="8">
        <v>33</v>
      </c>
      <c r="V763" s="8">
        <f t="shared" si="131"/>
        <v>0</v>
      </c>
      <c r="W763" s="8">
        <f t="shared" si="132"/>
        <v>0</v>
      </c>
      <c r="X763" s="8"/>
      <c r="Y763" s="8"/>
      <c r="Z763" s="8"/>
    </row>
    <row r="764" spans="1:26" x14ac:dyDescent="0.2">
      <c r="A764" s="7" t="s">
        <v>4</v>
      </c>
      <c r="B764" s="7" t="s">
        <v>5</v>
      </c>
      <c r="C764" s="7" t="s">
        <v>6</v>
      </c>
      <c r="D764" s="7">
        <v>48</v>
      </c>
      <c r="E764" s="7">
        <v>90</v>
      </c>
      <c r="F764" s="7">
        <v>6</v>
      </c>
      <c r="G764" s="7" t="s">
        <v>23</v>
      </c>
      <c r="H764" s="7" t="s">
        <v>24</v>
      </c>
      <c r="I764" s="7">
        <v>698</v>
      </c>
      <c r="J764" s="7">
        <v>1.0464</v>
      </c>
      <c r="K764" s="7">
        <v>698</v>
      </c>
      <c r="L764" s="41">
        <v>1.0761000000000001</v>
      </c>
      <c r="M764" s="7">
        <f t="shared" si="130"/>
        <v>2.970000000000006E-2</v>
      </c>
      <c r="N764" s="8">
        <v>0.8</v>
      </c>
      <c r="P764" s="7">
        <v>15.08</v>
      </c>
      <c r="Q764" s="52">
        <v>12.3</v>
      </c>
      <c r="S764" s="9">
        <v>41323</v>
      </c>
      <c r="T764" s="9">
        <v>41356</v>
      </c>
      <c r="U764" s="8">
        <v>33</v>
      </c>
      <c r="V764" s="8">
        <f t="shared" si="131"/>
        <v>0.87668151034962194</v>
      </c>
      <c r="W764" s="8">
        <f t="shared" si="132"/>
        <v>29.517895971367683</v>
      </c>
      <c r="X764" s="8"/>
      <c r="Y764" s="8"/>
      <c r="Z764" s="8"/>
    </row>
    <row r="765" spans="1:26" x14ac:dyDescent="0.2">
      <c r="A765" s="7" t="s">
        <v>4</v>
      </c>
      <c r="B765" s="7" t="s">
        <v>5</v>
      </c>
      <c r="C765" s="7" t="s">
        <v>7</v>
      </c>
      <c r="D765" s="7">
        <v>48</v>
      </c>
      <c r="E765" s="7">
        <v>91</v>
      </c>
      <c r="F765" s="7">
        <v>1</v>
      </c>
      <c r="G765" s="7" t="s">
        <v>23</v>
      </c>
      <c r="H765" s="7" t="s">
        <v>24</v>
      </c>
      <c r="I765" s="7">
        <v>707</v>
      </c>
      <c r="J765" s="7">
        <v>1.0405</v>
      </c>
      <c r="K765" s="7">
        <v>707</v>
      </c>
      <c r="L765" s="41">
        <v>1.0871999999999999</v>
      </c>
      <c r="M765" s="7">
        <f t="shared" si="130"/>
        <v>4.6699999999999964E-2</v>
      </c>
      <c r="N765" s="8">
        <v>0</v>
      </c>
      <c r="O765" s="46"/>
      <c r="P765" s="44">
        <v>23.68</v>
      </c>
      <c r="Q765" s="52">
        <v>14.6</v>
      </c>
      <c r="S765" s="9">
        <v>41323</v>
      </c>
      <c r="T765" s="9">
        <v>41356</v>
      </c>
      <c r="U765" s="8">
        <v>33</v>
      </c>
      <c r="V765" s="8">
        <f t="shared" si="131"/>
        <v>0</v>
      </c>
      <c r="W765" s="8">
        <f t="shared" si="132"/>
        <v>0</v>
      </c>
      <c r="X765" s="8">
        <f>AVERAGE(W765:W770)</f>
        <v>11.106386662160427</v>
      </c>
      <c r="Y765" s="8">
        <f>_xlfn.STDEV.S(W765:W770)</f>
        <v>19.656338372693586</v>
      </c>
      <c r="Z765" s="8"/>
    </row>
    <row r="766" spans="1:26" x14ac:dyDescent="0.2">
      <c r="A766" s="7" t="s">
        <v>4</v>
      </c>
      <c r="B766" s="7" t="s">
        <v>5</v>
      </c>
      <c r="C766" s="7" t="s">
        <v>7</v>
      </c>
      <c r="D766" s="7">
        <v>48</v>
      </c>
      <c r="E766" s="7">
        <v>92</v>
      </c>
      <c r="F766" s="7">
        <v>2</v>
      </c>
      <c r="G766" s="7" t="s">
        <v>23</v>
      </c>
      <c r="H766" s="7" t="s">
        <v>24</v>
      </c>
      <c r="I766" s="7">
        <v>716</v>
      </c>
      <c r="J766" s="7">
        <v>1.0577000000000001</v>
      </c>
      <c r="K766" s="7">
        <v>716</v>
      </c>
      <c r="L766" s="41">
        <v>1.0797000000000001</v>
      </c>
      <c r="M766" s="7">
        <f t="shared" si="130"/>
        <v>2.200000000000002E-2</v>
      </c>
      <c r="N766" s="8">
        <v>0</v>
      </c>
      <c r="O766" s="46"/>
      <c r="P766" s="44">
        <v>13.21</v>
      </c>
      <c r="Q766" s="52">
        <v>12</v>
      </c>
      <c r="S766" s="9">
        <v>41323</v>
      </c>
      <c r="T766" s="9">
        <v>41356</v>
      </c>
      <c r="U766" s="8">
        <v>33</v>
      </c>
      <c r="V766" s="8">
        <f t="shared" si="131"/>
        <v>0</v>
      </c>
      <c r="W766" s="8">
        <f t="shared" si="132"/>
        <v>0</v>
      </c>
      <c r="X766" s="8"/>
      <c r="Y766" s="8"/>
      <c r="Z766" s="8"/>
    </row>
    <row r="767" spans="1:26" x14ac:dyDescent="0.2">
      <c r="A767" s="7" t="s">
        <v>4</v>
      </c>
      <c r="B767" s="7" t="s">
        <v>5</v>
      </c>
      <c r="C767" s="7" t="s">
        <v>7</v>
      </c>
      <c r="D767" s="7">
        <v>48</v>
      </c>
      <c r="E767" s="7">
        <v>93</v>
      </c>
      <c r="F767" s="7">
        <v>3</v>
      </c>
      <c r="G767" s="7" t="s">
        <v>23</v>
      </c>
      <c r="H767" s="7" t="s">
        <v>24</v>
      </c>
      <c r="I767" s="7">
        <v>725</v>
      </c>
      <c r="J767" s="7">
        <v>1.0570999999999999</v>
      </c>
      <c r="K767" s="7">
        <v>725</v>
      </c>
      <c r="L767" s="41">
        <v>1.1047</v>
      </c>
      <c r="M767" s="7">
        <f t="shared" si="130"/>
        <v>4.7600000000000087E-2</v>
      </c>
      <c r="N767" s="8">
        <v>0</v>
      </c>
      <c r="O767" s="46"/>
      <c r="P767" s="44">
        <v>25.2</v>
      </c>
      <c r="Q767" s="52">
        <v>14.5</v>
      </c>
      <c r="S767" s="9">
        <v>41323</v>
      </c>
      <c r="T767" s="9">
        <v>41356</v>
      </c>
      <c r="U767" s="8">
        <v>33</v>
      </c>
      <c r="V767" s="8">
        <f t="shared" si="131"/>
        <v>0</v>
      </c>
      <c r="W767" s="8">
        <f t="shared" si="132"/>
        <v>0</v>
      </c>
      <c r="X767" s="8"/>
      <c r="Y767" s="8"/>
      <c r="Z767" s="8"/>
    </row>
    <row r="768" spans="1:26" x14ac:dyDescent="0.2">
      <c r="A768" s="7" t="s">
        <v>4</v>
      </c>
      <c r="B768" s="7" t="s">
        <v>5</v>
      </c>
      <c r="C768" s="7" t="s">
        <v>7</v>
      </c>
      <c r="D768" s="7">
        <v>48</v>
      </c>
      <c r="E768" s="7">
        <v>94</v>
      </c>
      <c r="F768" s="7">
        <v>4</v>
      </c>
      <c r="G768" s="7" t="s">
        <v>23</v>
      </c>
      <c r="H768" s="7" t="s">
        <v>24</v>
      </c>
      <c r="I768" s="7">
        <v>734</v>
      </c>
      <c r="J768" s="7">
        <v>1.0542</v>
      </c>
      <c r="K768" s="7">
        <v>734</v>
      </c>
      <c r="L768" s="41">
        <v>1.1086</v>
      </c>
      <c r="M768" s="7">
        <f t="shared" si="130"/>
        <v>5.4400000000000004E-2</v>
      </c>
      <c r="N768" s="8">
        <v>2.4</v>
      </c>
      <c r="O768" s="46"/>
      <c r="P768" s="44">
        <v>26.66</v>
      </c>
      <c r="Q768" s="52">
        <v>14.9</v>
      </c>
      <c r="S768" s="9">
        <v>41323</v>
      </c>
      <c r="T768" s="9">
        <v>41356</v>
      </c>
      <c r="U768" s="8">
        <v>33</v>
      </c>
      <c r="V768" s="8">
        <f t="shared" si="131"/>
        <v>2.6300445310488656</v>
      </c>
      <c r="W768" s="8">
        <f t="shared" si="132"/>
        <v>48.346406820751206</v>
      </c>
      <c r="X768" s="8"/>
      <c r="Y768" s="8"/>
      <c r="Z768" s="8"/>
    </row>
    <row r="769" spans="1:29" x14ac:dyDescent="0.2">
      <c r="A769" s="7" t="s">
        <v>4</v>
      </c>
      <c r="B769" s="7" t="s">
        <v>5</v>
      </c>
      <c r="C769" s="7" t="s">
        <v>7</v>
      </c>
      <c r="D769" s="7">
        <v>48</v>
      </c>
      <c r="E769" s="7">
        <v>95</v>
      </c>
      <c r="F769" s="7">
        <v>5</v>
      </c>
      <c r="G769" s="7" t="s">
        <v>23</v>
      </c>
      <c r="H769" s="7" t="s">
        <v>24</v>
      </c>
      <c r="I769" s="7">
        <v>743</v>
      </c>
      <c r="J769" s="7">
        <v>1.0474000000000001</v>
      </c>
      <c r="K769" s="7">
        <v>743</v>
      </c>
      <c r="L769" s="41">
        <v>1.0949</v>
      </c>
      <c r="M769" s="7">
        <f t="shared" ref="M769:M800" si="134">L769-J769</f>
        <v>4.7499999999999876E-2</v>
      </c>
      <c r="N769" s="8">
        <v>0</v>
      </c>
      <c r="O769" s="46"/>
      <c r="P769" s="44">
        <v>24.65</v>
      </c>
      <c r="Q769" s="52">
        <v>14.8</v>
      </c>
      <c r="S769" s="9">
        <v>41323</v>
      </c>
      <c r="T769" s="9">
        <v>41356</v>
      </c>
      <c r="U769" s="8">
        <v>33</v>
      </c>
      <c r="V769" s="8">
        <f t="shared" ref="V769:V800" si="135">N769*EXP((LN(2)/$R$3)*U769)</f>
        <v>0</v>
      </c>
      <c r="W769" s="8">
        <f t="shared" ref="W769:W800" si="136">V769/M769</f>
        <v>0</v>
      </c>
      <c r="X769" s="8"/>
      <c r="Y769" s="8"/>
      <c r="Z769" s="8"/>
    </row>
    <row r="770" spans="1:29" x14ac:dyDescent="0.2">
      <c r="A770" s="7" t="s">
        <v>4</v>
      </c>
      <c r="B770" s="7" t="s">
        <v>5</v>
      </c>
      <c r="C770" s="7" t="s">
        <v>7</v>
      </c>
      <c r="D770" s="7">
        <v>48</v>
      </c>
      <c r="E770" s="7">
        <v>96</v>
      </c>
      <c r="F770" s="7">
        <v>6</v>
      </c>
      <c r="G770" s="7" t="s">
        <v>23</v>
      </c>
      <c r="H770" s="7" t="s">
        <v>24</v>
      </c>
      <c r="I770" s="7">
        <v>752</v>
      </c>
      <c r="J770" s="7">
        <v>1.0507</v>
      </c>
      <c r="K770" s="7">
        <v>752</v>
      </c>
      <c r="L770" s="41">
        <v>1.1166</v>
      </c>
      <c r="M770" s="7">
        <f t="shared" si="134"/>
        <v>6.590000000000007E-2</v>
      </c>
      <c r="N770" s="8">
        <v>1.1000000000000001</v>
      </c>
      <c r="O770" s="46"/>
      <c r="P770" s="44">
        <v>28.58</v>
      </c>
      <c r="Q770" s="52">
        <v>15.4</v>
      </c>
      <c r="S770" s="9">
        <v>41323</v>
      </c>
      <c r="T770" s="9">
        <v>41356</v>
      </c>
      <c r="U770" s="8">
        <v>33</v>
      </c>
      <c r="V770" s="8">
        <f t="shared" si="135"/>
        <v>1.2054370767307303</v>
      </c>
      <c r="W770" s="8">
        <f t="shared" si="136"/>
        <v>18.291913152211364</v>
      </c>
      <c r="X770" s="8"/>
      <c r="Y770" s="8"/>
      <c r="Z770" s="8"/>
    </row>
    <row r="771" spans="1:29" x14ac:dyDescent="0.2">
      <c r="A771" s="7" t="s">
        <v>4</v>
      </c>
      <c r="B771" s="7" t="s">
        <v>5</v>
      </c>
      <c r="C771" s="7" t="s">
        <v>9</v>
      </c>
      <c r="D771" s="7">
        <v>48</v>
      </c>
      <c r="E771" s="7">
        <v>1</v>
      </c>
      <c r="F771" s="7">
        <v>1</v>
      </c>
      <c r="G771" s="7" t="s">
        <v>25</v>
      </c>
      <c r="H771" s="7" t="s">
        <v>26</v>
      </c>
      <c r="I771" s="7">
        <v>816</v>
      </c>
      <c r="J771" s="7">
        <v>1.0509999999999999</v>
      </c>
      <c r="K771" s="7">
        <v>816</v>
      </c>
      <c r="L771" s="41">
        <v>1.5276000000000001</v>
      </c>
      <c r="M771" s="7">
        <f t="shared" si="134"/>
        <v>0.47660000000000013</v>
      </c>
      <c r="N771" s="8">
        <v>364.6</v>
      </c>
      <c r="P771" s="44">
        <v>12.91</v>
      </c>
      <c r="Q771" s="52">
        <v>12</v>
      </c>
      <c r="S771" s="9">
        <v>41323</v>
      </c>
      <c r="T771" s="9">
        <v>41341</v>
      </c>
      <c r="U771" s="7">
        <v>18</v>
      </c>
      <c r="V771" s="8">
        <f t="shared" si="135"/>
        <v>383.26529662525076</v>
      </c>
      <c r="W771" s="8">
        <f t="shared" si="136"/>
        <v>804.16554054815492</v>
      </c>
      <c r="X771" s="8">
        <f>AVERAGE(W771:W776)</f>
        <v>1025.2707844145441</v>
      </c>
      <c r="Y771" s="8">
        <f>_xlfn.STDEV.S(W771:W776)</f>
        <v>599.60049600485172</v>
      </c>
      <c r="Z771" s="8"/>
      <c r="AA771" s="16">
        <f t="shared" ref="AA771:AA776" si="137">W771/25727</f>
        <v>3.1257649183665213E-2</v>
      </c>
      <c r="AB771" s="16">
        <f>AVERAGE(AA771:AA776)</f>
        <v>3.9851937047247793E-2</v>
      </c>
      <c r="AC771" s="16">
        <f>_xlfn.STDEV.S(AA771:AA776)</f>
        <v>2.330627340944735E-2</v>
      </c>
    </row>
    <row r="772" spans="1:29" x14ac:dyDescent="0.2">
      <c r="A772" s="7" t="s">
        <v>4</v>
      </c>
      <c r="B772" s="7" t="s">
        <v>5</v>
      </c>
      <c r="C772" s="7" t="s">
        <v>9</v>
      </c>
      <c r="D772" s="7">
        <v>48</v>
      </c>
      <c r="E772" s="7">
        <v>2</v>
      </c>
      <c r="F772" s="7">
        <v>2</v>
      </c>
      <c r="G772" s="7" t="s">
        <v>25</v>
      </c>
      <c r="H772" s="7" t="s">
        <v>26</v>
      </c>
      <c r="I772" s="7">
        <v>825</v>
      </c>
      <c r="J772" s="7">
        <v>1.0488999999999999</v>
      </c>
      <c r="K772" s="7">
        <v>825</v>
      </c>
      <c r="L772" s="41">
        <v>2.0123000000000002</v>
      </c>
      <c r="M772" s="7">
        <f t="shared" si="134"/>
        <v>0.96340000000000026</v>
      </c>
      <c r="N772" s="8">
        <v>1.5</v>
      </c>
      <c r="P772" s="7">
        <v>23.31</v>
      </c>
      <c r="Q772" s="52">
        <v>14.3</v>
      </c>
      <c r="S772" s="9">
        <v>41323</v>
      </c>
      <c r="T772" s="9">
        <v>41341</v>
      </c>
      <c r="U772" s="7">
        <v>18</v>
      </c>
      <c r="V772" s="8">
        <f t="shared" si="135"/>
        <v>1.5767908528191885</v>
      </c>
      <c r="W772" s="8">
        <f t="shared" si="136"/>
        <v>1.6366938476429189</v>
      </c>
      <c r="X772" s="8"/>
      <c r="Y772" s="8"/>
      <c r="Z772" s="8"/>
      <c r="AA772" s="16">
        <f t="shared" si="137"/>
        <v>6.3617749743184932E-5</v>
      </c>
    </row>
    <row r="773" spans="1:29" x14ac:dyDescent="0.2">
      <c r="A773" s="7" t="s">
        <v>4</v>
      </c>
      <c r="B773" s="7" t="s">
        <v>5</v>
      </c>
      <c r="C773" s="7" t="s">
        <v>9</v>
      </c>
      <c r="D773" s="7">
        <v>48</v>
      </c>
      <c r="E773" s="7">
        <v>3</v>
      </c>
      <c r="F773" s="7">
        <v>3</v>
      </c>
      <c r="G773" s="7" t="s">
        <v>25</v>
      </c>
      <c r="H773" s="7" t="s">
        <v>26</v>
      </c>
      <c r="I773" s="7">
        <v>834</v>
      </c>
      <c r="J773" s="7">
        <v>1.0387</v>
      </c>
      <c r="K773" s="7">
        <v>834</v>
      </c>
      <c r="L773" s="41">
        <v>1.7552000000000001</v>
      </c>
      <c r="M773" s="7">
        <f t="shared" si="134"/>
        <v>0.71650000000000014</v>
      </c>
      <c r="N773" s="8">
        <v>972</v>
      </c>
      <c r="P773" s="7">
        <v>20.72</v>
      </c>
      <c r="Q773" s="52">
        <v>13.6</v>
      </c>
      <c r="S773" s="9">
        <v>41323</v>
      </c>
      <c r="T773" s="9">
        <v>41341</v>
      </c>
      <c r="U773" s="7">
        <v>18</v>
      </c>
      <c r="V773" s="8">
        <f t="shared" si="135"/>
        <v>1021.760472626834</v>
      </c>
      <c r="W773" s="8">
        <f t="shared" si="136"/>
        <v>1426.0439255084912</v>
      </c>
      <c r="X773" s="8"/>
      <c r="Y773" s="8"/>
      <c r="Z773" s="8"/>
      <c r="AA773" s="16">
        <f t="shared" si="137"/>
        <v>5.542985678503095E-2</v>
      </c>
    </row>
    <row r="774" spans="1:29" x14ac:dyDescent="0.2">
      <c r="A774" s="7" t="s">
        <v>4</v>
      </c>
      <c r="B774" s="7" t="s">
        <v>5</v>
      </c>
      <c r="C774" s="7" t="s">
        <v>9</v>
      </c>
      <c r="D774" s="7">
        <v>48</v>
      </c>
      <c r="E774" s="7">
        <v>4</v>
      </c>
      <c r="F774" s="7">
        <v>4</v>
      </c>
      <c r="G774" s="7" t="s">
        <v>25</v>
      </c>
      <c r="H774" s="7" t="s">
        <v>26</v>
      </c>
      <c r="I774" s="7">
        <v>843</v>
      </c>
      <c r="J774" s="7">
        <v>1.0543</v>
      </c>
      <c r="K774" s="7">
        <v>843</v>
      </c>
      <c r="L774" s="41">
        <v>1.7205999999999999</v>
      </c>
      <c r="M774" s="7">
        <f t="shared" si="134"/>
        <v>0.66629999999999989</v>
      </c>
      <c r="N774" s="8">
        <v>600.70000000000005</v>
      </c>
      <c r="P774" s="7">
        <v>19.07</v>
      </c>
      <c r="Q774" s="52">
        <v>13.5</v>
      </c>
      <c r="S774" s="9">
        <v>41323</v>
      </c>
      <c r="T774" s="9">
        <v>41341</v>
      </c>
      <c r="U774" s="7">
        <v>18</v>
      </c>
      <c r="V774" s="8">
        <f t="shared" si="135"/>
        <v>631.45217685899104</v>
      </c>
      <c r="W774" s="8">
        <f t="shared" si="136"/>
        <v>947.69950001349412</v>
      </c>
      <c r="X774" s="8"/>
      <c r="Y774" s="8"/>
      <c r="Z774" s="8"/>
      <c r="AA774" s="16">
        <f t="shared" si="137"/>
        <v>3.6836766821374205E-2</v>
      </c>
    </row>
    <row r="775" spans="1:29" x14ac:dyDescent="0.2">
      <c r="A775" s="7" t="s">
        <v>4</v>
      </c>
      <c r="B775" s="7" t="s">
        <v>5</v>
      </c>
      <c r="C775" s="7" t="s">
        <v>9</v>
      </c>
      <c r="D775" s="7">
        <v>48</v>
      </c>
      <c r="E775" s="7">
        <v>5</v>
      </c>
      <c r="F775" s="7">
        <v>5</v>
      </c>
      <c r="G775" s="7" t="s">
        <v>25</v>
      </c>
      <c r="H775" s="7" t="s">
        <v>26</v>
      </c>
      <c r="I775" s="7">
        <v>852</v>
      </c>
      <c r="J775" s="7">
        <v>1.0482</v>
      </c>
      <c r="K775" s="7">
        <v>852</v>
      </c>
      <c r="L775" s="41">
        <v>1.8026</v>
      </c>
      <c r="M775" s="7">
        <f t="shared" si="134"/>
        <v>0.75439999999999996</v>
      </c>
      <c r="N775" s="8">
        <v>1234.5</v>
      </c>
      <c r="P775" s="7">
        <v>19.66</v>
      </c>
      <c r="Q775" s="52">
        <v>13.7</v>
      </c>
      <c r="S775" s="9">
        <v>41323</v>
      </c>
      <c r="T775" s="9">
        <v>41341</v>
      </c>
      <c r="U775" s="7">
        <v>18</v>
      </c>
      <c r="V775" s="8">
        <f t="shared" si="135"/>
        <v>1297.6988718701921</v>
      </c>
      <c r="W775" s="8">
        <f t="shared" si="136"/>
        <v>1720.1734780888019</v>
      </c>
      <c r="X775" s="8"/>
      <c r="Y775" s="8"/>
      <c r="Z775" s="8"/>
      <c r="AA775" s="16">
        <f t="shared" si="137"/>
        <v>6.6862575430046325E-2</v>
      </c>
    </row>
    <row r="776" spans="1:29" x14ac:dyDescent="0.2">
      <c r="A776" s="7" t="s">
        <v>4</v>
      </c>
      <c r="B776" s="7" t="s">
        <v>5</v>
      </c>
      <c r="C776" s="7" t="s">
        <v>9</v>
      </c>
      <c r="D776" s="7">
        <v>48</v>
      </c>
      <c r="E776" s="7">
        <v>6</v>
      </c>
      <c r="F776" s="7">
        <v>6</v>
      </c>
      <c r="G776" s="7" t="s">
        <v>25</v>
      </c>
      <c r="H776" s="7" t="s">
        <v>26</v>
      </c>
      <c r="I776" s="7">
        <v>861</v>
      </c>
      <c r="J776" s="7">
        <v>1.0530999999999999</v>
      </c>
      <c r="K776" s="7">
        <v>861</v>
      </c>
      <c r="L776" s="41">
        <v>1.6423000000000001</v>
      </c>
      <c r="M776" s="7">
        <f t="shared" si="134"/>
        <v>0.58920000000000017</v>
      </c>
      <c r="N776" s="8">
        <v>701.7</v>
      </c>
      <c r="P776" s="44">
        <v>15.54</v>
      </c>
      <c r="Q776" s="52">
        <v>12.9</v>
      </c>
      <c r="S776" s="9">
        <v>41323</v>
      </c>
      <c r="T776" s="9">
        <v>41341</v>
      </c>
      <c r="U776" s="7">
        <v>18</v>
      </c>
      <c r="V776" s="8">
        <f t="shared" si="135"/>
        <v>737.62276094881634</v>
      </c>
      <c r="W776" s="8">
        <f t="shared" si="136"/>
        <v>1251.905568480679</v>
      </c>
      <c r="X776" s="8"/>
      <c r="Y776" s="8"/>
      <c r="Z776" s="8"/>
      <c r="AA776" s="16">
        <f t="shared" si="137"/>
        <v>4.8661156313626892E-2</v>
      </c>
    </row>
    <row r="777" spans="1:29" x14ac:dyDescent="0.2">
      <c r="A777" s="7" t="s">
        <v>4</v>
      </c>
      <c r="B777" s="7" t="s">
        <v>5</v>
      </c>
      <c r="C777" s="7" t="s">
        <v>8</v>
      </c>
      <c r="D777" s="7">
        <v>48</v>
      </c>
      <c r="E777" s="7">
        <v>7</v>
      </c>
      <c r="F777" s="7">
        <v>1</v>
      </c>
      <c r="G777" s="7" t="s">
        <v>25</v>
      </c>
      <c r="H777" s="7" t="s">
        <v>26</v>
      </c>
      <c r="I777" s="7">
        <v>762</v>
      </c>
      <c r="J777" s="7">
        <v>1.0531999999999999</v>
      </c>
      <c r="K777" s="7">
        <v>762</v>
      </c>
      <c r="L777" s="41">
        <v>1.9254</v>
      </c>
      <c r="M777" s="7">
        <f t="shared" si="134"/>
        <v>0.87220000000000009</v>
      </c>
      <c r="N777" s="8">
        <v>310.60000000000002</v>
      </c>
      <c r="P777" s="7">
        <v>24.26</v>
      </c>
      <c r="Q777" s="52">
        <v>14.7</v>
      </c>
      <c r="S777" s="9">
        <v>41323</v>
      </c>
      <c r="T777" s="9">
        <v>41341</v>
      </c>
      <c r="U777" s="7">
        <v>18</v>
      </c>
      <c r="V777" s="8">
        <f t="shared" si="135"/>
        <v>326.50082592375998</v>
      </c>
      <c r="W777" s="8">
        <f t="shared" si="136"/>
        <v>374.34169447805544</v>
      </c>
      <c r="X777" s="8">
        <f>AVERAGE(W777:W782)</f>
        <v>224.96792661102327</v>
      </c>
      <c r="Y777" s="8">
        <f>_xlfn.STDEV.S(W777:W782)</f>
        <v>126.50579356446627</v>
      </c>
      <c r="Z777" s="8"/>
      <c r="AA777" s="16">
        <f t="shared" ref="AA777:AA782" si="138">W777/41719</f>
        <v>8.9729306665561354E-3</v>
      </c>
      <c r="AB777" s="16">
        <f>AVERAGE(AA777:AA782)</f>
        <v>5.3924573122803342E-3</v>
      </c>
      <c r="AC777" s="16">
        <f>_xlfn.STDEV.S(AA777:AA782)</f>
        <v>3.0323304385164152E-3</v>
      </c>
    </row>
    <row r="778" spans="1:29" x14ac:dyDescent="0.2">
      <c r="A778" s="7" t="s">
        <v>4</v>
      </c>
      <c r="B778" s="7" t="s">
        <v>5</v>
      </c>
      <c r="C778" s="7" t="s">
        <v>8</v>
      </c>
      <c r="D778" s="7">
        <v>48</v>
      </c>
      <c r="E778" s="7">
        <v>8</v>
      </c>
      <c r="F778" s="7">
        <v>2</v>
      </c>
      <c r="G778" s="7" t="s">
        <v>25</v>
      </c>
      <c r="H778" s="7" t="s">
        <v>26</v>
      </c>
      <c r="I778" s="7">
        <v>771</v>
      </c>
      <c r="J778" s="7">
        <v>1.0573999999999999</v>
      </c>
      <c r="K778" s="7">
        <v>771</v>
      </c>
      <c r="L778" s="41">
        <v>2.1189</v>
      </c>
      <c r="M778" s="7">
        <f t="shared" si="134"/>
        <v>1.0615000000000001</v>
      </c>
      <c r="N778" s="8">
        <v>193.7</v>
      </c>
      <c r="P778" s="7">
        <v>28.06</v>
      </c>
      <c r="Q778" s="52">
        <v>15.2</v>
      </c>
      <c r="S778" s="9">
        <v>41323</v>
      </c>
      <c r="T778" s="9">
        <v>41341</v>
      </c>
      <c r="U778" s="7">
        <v>18</v>
      </c>
      <c r="V778" s="8">
        <f t="shared" si="135"/>
        <v>203.61625879405119</v>
      </c>
      <c r="W778" s="8">
        <f t="shared" si="136"/>
        <v>191.81936768163087</v>
      </c>
      <c r="X778" s="8"/>
      <c r="Y778" s="8"/>
      <c r="Z778" s="8"/>
      <c r="AA778" s="16">
        <f t="shared" si="138"/>
        <v>4.5978898746765473E-3</v>
      </c>
    </row>
    <row r="779" spans="1:29" x14ac:dyDescent="0.2">
      <c r="A779" s="7" t="s">
        <v>4</v>
      </c>
      <c r="B779" s="7" t="s">
        <v>5</v>
      </c>
      <c r="C779" s="7" t="s">
        <v>8</v>
      </c>
      <c r="D779" s="7">
        <v>48</v>
      </c>
      <c r="E779" s="7">
        <v>9</v>
      </c>
      <c r="F779" s="7">
        <v>3</v>
      </c>
      <c r="G779" s="7" t="s">
        <v>25</v>
      </c>
      <c r="H779" s="7" t="s">
        <v>26</v>
      </c>
      <c r="I779" s="7">
        <v>780</v>
      </c>
      <c r="J779" s="7">
        <v>1.0388999999999999</v>
      </c>
      <c r="K779" s="7">
        <v>780</v>
      </c>
      <c r="L779" s="41">
        <v>2.0423</v>
      </c>
      <c r="M779" s="7">
        <f t="shared" si="134"/>
        <v>1.0034000000000001</v>
      </c>
      <c r="N779" s="8">
        <v>366</v>
      </c>
      <c r="P779" s="7">
        <v>25.92</v>
      </c>
      <c r="Q779" s="52">
        <v>14.7</v>
      </c>
      <c r="S779" s="9">
        <v>41323</v>
      </c>
      <c r="T779" s="9">
        <v>41341</v>
      </c>
      <c r="U779" s="7">
        <v>18</v>
      </c>
      <c r="V779" s="8">
        <f t="shared" si="135"/>
        <v>384.73696808788196</v>
      </c>
      <c r="W779" s="8">
        <f t="shared" si="136"/>
        <v>383.43329488527201</v>
      </c>
      <c r="X779" s="8"/>
      <c r="Y779" s="8"/>
      <c r="Z779" s="8"/>
      <c r="AA779" s="16">
        <f t="shared" si="138"/>
        <v>9.1908553629107114E-3</v>
      </c>
    </row>
    <row r="780" spans="1:29" x14ac:dyDescent="0.2">
      <c r="A780" s="7" t="s">
        <v>4</v>
      </c>
      <c r="B780" s="7" t="s">
        <v>5</v>
      </c>
      <c r="C780" s="7" t="s">
        <v>8</v>
      </c>
      <c r="D780" s="7">
        <v>48</v>
      </c>
      <c r="E780" s="7">
        <v>10</v>
      </c>
      <c r="F780" s="7">
        <v>4</v>
      </c>
      <c r="G780" s="7" t="s">
        <v>25</v>
      </c>
      <c r="H780" s="7" t="s">
        <v>26</v>
      </c>
      <c r="I780" s="7">
        <v>789</v>
      </c>
      <c r="J780" s="7">
        <v>1.0406</v>
      </c>
      <c r="K780" s="7">
        <v>789</v>
      </c>
      <c r="L780" s="41">
        <v>1.5687</v>
      </c>
      <c r="M780" s="7">
        <f t="shared" si="134"/>
        <v>0.52810000000000001</v>
      </c>
      <c r="N780" s="8">
        <v>36</v>
      </c>
      <c r="P780" s="7">
        <v>13.49</v>
      </c>
      <c r="Q780" s="52">
        <v>12.2</v>
      </c>
      <c r="S780" s="9">
        <v>41323</v>
      </c>
      <c r="T780" s="9">
        <v>41341</v>
      </c>
      <c r="U780" s="7">
        <v>18</v>
      </c>
      <c r="V780" s="8">
        <f t="shared" si="135"/>
        <v>37.842980467660524</v>
      </c>
      <c r="W780" s="8">
        <f t="shared" si="136"/>
        <v>71.658739760765997</v>
      </c>
      <c r="X780" s="8"/>
      <c r="Y780" s="8"/>
      <c r="Z780" s="8"/>
      <c r="AA780" s="16">
        <f t="shared" si="138"/>
        <v>1.7176523828655048E-3</v>
      </c>
    </row>
    <row r="781" spans="1:29" x14ac:dyDescent="0.2">
      <c r="A781" s="7" t="s">
        <v>4</v>
      </c>
      <c r="B781" s="7" t="s">
        <v>5</v>
      </c>
      <c r="C781" s="7" t="s">
        <v>8</v>
      </c>
      <c r="D781" s="7">
        <v>48</v>
      </c>
      <c r="E781" s="7">
        <v>11</v>
      </c>
      <c r="F781" s="7">
        <v>5</v>
      </c>
      <c r="G781" s="7" t="s">
        <v>25</v>
      </c>
      <c r="H781" s="7" t="s">
        <v>26</v>
      </c>
      <c r="I781" s="7">
        <v>798</v>
      </c>
      <c r="J781" s="7">
        <v>1.0414000000000001</v>
      </c>
      <c r="K781" s="7">
        <v>798</v>
      </c>
      <c r="L781" s="41">
        <v>1.6890000000000001</v>
      </c>
      <c r="M781" s="7">
        <f t="shared" si="134"/>
        <v>0.64759999999999995</v>
      </c>
      <c r="N781" s="8">
        <v>112.1</v>
      </c>
      <c r="P781" s="7">
        <v>13.64</v>
      </c>
      <c r="Q781" s="52">
        <v>12.2</v>
      </c>
      <c r="S781" s="9">
        <v>41323</v>
      </c>
      <c r="T781" s="9">
        <v>41341</v>
      </c>
      <c r="U781" s="7">
        <v>18</v>
      </c>
      <c r="V781" s="8">
        <f t="shared" si="135"/>
        <v>117.83883640068734</v>
      </c>
      <c r="W781" s="8">
        <f t="shared" si="136"/>
        <v>181.96237862984458</v>
      </c>
      <c r="X781" s="8"/>
      <c r="Y781" s="8"/>
      <c r="Z781" s="8"/>
      <c r="AA781" s="16">
        <f t="shared" si="138"/>
        <v>4.3616188937856751E-3</v>
      </c>
    </row>
    <row r="782" spans="1:29" x14ac:dyDescent="0.2">
      <c r="A782" s="7" t="s">
        <v>4</v>
      </c>
      <c r="B782" s="7" t="s">
        <v>5</v>
      </c>
      <c r="C782" s="7" t="s">
        <v>8</v>
      </c>
      <c r="D782" s="7">
        <v>48</v>
      </c>
      <c r="E782" s="7">
        <v>12</v>
      </c>
      <c r="F782" s="7">
        <v>6</v>
      </c>
      <c r="G782" s="7" t="s">
        <v>25</v>
      </c>
      <c r="H782" s="7" t="s">
        <v>26</v>
      </c>
      <c r="I782" s="7">
        <v>807</v>
      </c>
      <c r="J782" s="7">
        <v>1.048</v>
      </c>
      <c r="K782" s="7">
        <v>807</v>
      </c>
      <c r="L782" s="41">
        <v>2.1265000000000001</v>
      </c>
      <c r="M782" s="7">
        <f t="shared" si="134"/>
        <v>1.0785</v>
      </c>
      <c r="N782" s="8">
        <v>150.4</v>
      </c>
      <c r="P782" s="7">
        <v>26.18</v>
      </c>
      <c r="Q782" s="52">
        <v>14.8</v>
      </c>
      <c r="S782" s="9">
        <v>41323</v>
      </c>
      <c r="T782" s="9">
        <v>41341</v>
      </c>
      <c r="U782" s="7">
        <v>18</v>
      </c>
      <c r="V782" s="8">
        <f t="shared" si="135"/>
        <v>158.09956284267062</v>
      </c>
      <c r="W782" s="8">
        <f t="shared" si="136"/>
        <v>146.5920842305708</v>
      </c>
      <c r="X782" s="8"/>
      <c r="Y782" s="8"/>
      <c r="Z782" s="8"/>
      <c r="AA782" s="16">
        <f t="shared" si="138"/>
        <v>3.5137966928874328E-3</v>
      </c>
    </row>
    <row r="783" spans="1:29" x14ac:dyDescent="0.2">
      <c r="A783" s="7" t="s">
        <v>4</v>
      </c>
      <c r="B783" s="7" t="s">
        <v>5</v>
      </c>
      <c r="C783" s="7" t="s">
        <v>6</v>
      </c>
      <c r="D783" s="7">
        <v>48</v>
      </c>
      <c r="E783" s="7">
        <v>13</v>
      </c>
      <c r="F783" s="7">
        <v>1</v>
      </c>
      <c r="G783" s="7" t="s">
        <v>25</v>
      </c>
      <c r="H783" s="7" t="s">
        <v>26</v>
      </c>
      <c r="I783" s="7">
        <v>654</v>
      </c>
      <c r="J783" s="7">
        <v>1.0570999999999999</v>
      </c>
      <c r="K783" s="7">
        <v>654</v>
      </c>
      <c r="L783" s="41">
        <v>1.7849999999999999</v>
      </c>
      <c r="M783" s="7">
        <f t="shared" si="134"/>
        <v>0.72789999999999999</v>
      </c>
      <c r="N783" s="8">
        <v>1.2</v>
      </c>
      <c r="P783" s="7">
        <v>16.48</v>
      </c>
      <c r="Q783" s="52">
        <v>12.9</v>
      </c>
      <c r="S783" s="9">
        <v>41323</v>
      </c>
      <c r="T783" s="9">
        <v>41341</v>
      </c>
      <c r="U783" s="7">
        <v>18</v>
      </c>
      <c r="V783" s="8">
        <f t="shared" si="135"/>
        <v>1.2614326822553508</v>
      </c>
      <c r="W783" s="8">
        <f t="shared" si="136"/>
        <v>1.7329752469506123</v>
      </c>
      <c r="X783" s="8">
        <f>AVERAGE(W783:W788)</f>
        <v>2.9318950224594804</v>
      </c>
      <c r="Y783" s="8">
        <f>_xlfn.STDEV.S(W783:W788)</f>
        <v>1.2856500536341287</v>
      </c>
      <c r="Z783" s="8"/>
    </row>
    <row r="784" spans="1:29" x14ac:dyDescent="0.2">
      <c r="A784" s="7" t="s">
        <v>4</v>
      </c>
      <c r="B784" s="7" t="s">
        <v>5</v>
      </c>
      <c r="C784" s="7" t="s">
        <v>6</v>
      </c>
      <c r="D784" s="7">
        <v>48</v>
      </c>
      <c r="E784" s="7">
        <v>14</v>
      </c>
      <c r="F784" s="7">
        <v>2</v>
      </c>
      <c r="G784" s="7" t="s">
        <v>25</v>
      </c>
      <c r="H784" s="7" t="s">
        <v>26</v>
      </c>
      <c r="I784" s="7">
        <v>663</v>
      </c>
      <c r="J784" s="7">
        <v>1.048</v>
      </c>
      <c r="K784" s="7">
        <v>663</v>
      </c>
      <c r="L784" s="41">
        <v>1.9917</v>
      </c>
      <c r="M784" s="7">
        <f t="shared" si="134"/>
        <v>0.94369999999999998</v>
      </c>
      <c r="N784" s="8">
        <v>1.8</v>
      </c>
      <c r="P784" s="7">
        <v>19.63</v>
      </c>
      <c r="Q784" s="52">
        <v>13.5</v>
      </c>
      <c r="S784" s="9">
        <v>41323</v>
      </c>
      <c r="T784" s="9">
        <v>41341</v>
      </c>
      <c r="U784" s="7">
        <v>18</v>
      </c>
      <c r="V784" s="8">
        <f t="shared" si="135"/>
        <v>1.892149023383026</v>
      </c>
      <c r="W784" s="8">
        <f t="shared" si="136"/>
        <v>2.00503234437112</v>
      </c>
      <c r="X784" s="8"/>
      <c r="Y784" s="8"/>
      <c r="Z784" s="8"/>
    </row>
    <row r="785" spans="1:29" x14ac:dyDescent="0.2">
      <c r="A785" s="7" t="s">
        <v>4</v>
      </c>
      <c r="B785" s="7" t="s">
        <v>5</v>
      </c>
      <c r="C785" s="7" t="s">
        <v>6</v>
      </c>
      <c r="D785" s="7">
        <v>48</v>
      </c>
      <c r="E785" s="7">
        <v>15</v>
      </c>
      <c r="F785" s="7">
        <v>3</v>
      </c>
      <c r="G785" s="7" t="s">
        <v>25</v>
      </c>
      <c r="H785" s="7" t="s">
        <v>26</v>
      </c>
      <c r="I785" s="7">
        <v>672</v>
      </c>
      <c r="J785" s="7">
        <v>1.0444</v>
      </c>
      <c r="K785" s="7">
        <v>672</v>
      </c>
      <c r="L785" s="41">
        <v>1.7159</v>
      </c>
      <c r="M785" s="7">
        <f t="shared" si="134"/>
        <v>0.67149999999999999</v>
      </c>
      <c r="N785" s="8">
        <v>2.5</v>
      </c>
      <c r="P785" s="7">
        <v>18.75</v>
      </c>
      <c r="Q785" s="52">
        <v>13.2</v>
      </c>
      <c r="S785" s="9">
        <v>41323</v>
      </c>
      <c r="T785" s="9">
        <v>41341</v>
      </c>
      <c r="U785" s="7">
        <v>18</v>
      </c>
      <c r="V785" s="8">
        <f t="shared" si="135"/>
        <v>2.6279847546986472</v>
      </c>
      <c r="W785" s="8">
        <f t="shared" si="136"/>
        <v>3.9136035066249399</v>
      </c>
      <c r="X785" s="8"/>
      <c r="Y785" s="8"/>
      <c r="Z785" s="8"/>
    </row>
    <row r="786" spans="1:29" x14ac:dyDescent="0.2">
      <c r="A786" s="7" t="s">
        <v>4</v>
      </c>
      <c r="B786" s="7" t="s">
        <v>5</v>
      </c>
      <c r="C786" s="7" t="s">
        <v>6</v>
      </c>
      <c r="D786" s="7">
        <v>48</v>
      </c>
      <c r="E786" s="7">
        <v>16</v>
      </c>
      <c r="F786" s="7">
        <v>4</v>
      </c>
      <c r="G786" s="7" t="s">
        <v>25</v>
      </c>
      <c r="H786" s="7" t="s">
        <v>26</v>
      </c>
      <c r="I786" s="7">
        <v>681</v>
      </c>
      <c r="J786" s="7">
        <v>1.0532999999999999</v>
      </c>
      <c r="K786" s="7">
        <v>681</v>
      </c>
      <c r="L786" s="41">
        <v>2.0865</v>
      </c>
      <c r="M786" s="7">
        <f t="shared" si="134"/>
        <v>1.0332000000000001</v>
      </c>
      <c r="N786" s="8">
        <v>2.9</v>
      </c>
      <c r="P786" s="7">
        <v>24.55</v>
      </c>
      <c r="Q786" s="52">
        <v>14.4</v>
      </c>
      <c r="S786" s="9">
        <v>41323</v>
      </c>
      <c r="T786" s="9">
        <v>41341</v>
      </c>
      <c r="U786" s="7">
        <v>18</v>
      </c>
      <c r="V786" s="8">
        <f t="shared" si="135"/>
        <v>3.0484623154504309</v>
      </c>
      <c r="W786" s="8">
        <f t="shared" si="136"/>
        <v>2.9505055317948417</v>
      </c>
      <c r="X786" s="8"/>
      <c r="Y786" s="8"/>
      <c r="Z786" s="8"/>
    </row>
    <row r="787" spans="1:29" x14ac:dyDescent="0.2">
      <c r="A787" s="7" t="s">
        <v>4</v>
      </c>
      <c r="B787" s="7" t="s">
        <v>5</v>
      </c>
      <c r="C787" s="7" t="s">
        <v>6</v>
      </c>
      <c r="D787" s="7">
        <v>48</v>
      </c>
      <c r="E787" s="7">
        <v>17</v>
      </c>
      <c r="F787" s="7">
        <v>5</v>
      </c>
      <c r="G787" s="7" t="s">
        <v>25</v>
      </c>
      <c r="H787" s="7" t="s">
        <v>26</v>
      </c>
      <c r="I787" s="7">
        <v>690</v>
      </c>
      <c r="J787" s="7">
        <v>1.0591999999999999</v>
      </c>
      <c r="K787" s="7">
        <v>690</v>
      </c>
      <c r="L787" s="41">
        <v>1.8835999999999999</v>
      </c>
      <c r="M787" s="7">
        <f t="shared" si="134"/>
        <v>0.82440000000000002</v>
      </c>
      <c r="N787" s="8">
        <v>3.9</v>
      </c>
      <c r="P787" s="7">
        <v>20.95</v>
      </c>
      <c r="Q787" s="52">
        <v>13.6</v>
      </c>
      <c r="S787" s="9">
        <v>41323</v>
      </c>
      <c r="T787" s="9">
        <v>41341</v>
      </c>
      <c r="U787" s="7">
        <v>18</v>
      </c>
      <c r="V787" s="8">
        <f t="shared" si="135"/>
        <v>4.0996562173298896</v>
      </c>
      <c r="W787" s="8">
        <f t="shared" si="136"/>
        <v>4.9728969157325196</v>
      </c>
      <c r="X787" s="8"/>
      <c r="Y787" s="8"/>
      <c r="Z787" s="8"/>
    </row>
    <row r="788" spans="1:29" x14ac:dyDescent="0.2">
      <c r="A788" s="7" t="s">
        <v>4</v>
      </c>
      <c r="B788" s="7" t="s">
        <v>5</v>
      </c>
      <c r="C788" s="7" t="s">
        <v>6</v>
      </c>
      <c r="D788" s="7">
        <v>48</v>
      </c>
      <c r="E788" s="7">
        <v>18</v>
      </c>
      <c r="F788" s="7">
        <v>6</v>
      </c>
      <c r="G788" s="7" t="s">
        <v>25</v>
      </c>
      <c r="H788" s="7" t="s">
        <v>26</v>
      </c>
      <c r="I788" s="7">
        <v>699</v>
      </c>
      <c r="J788" s="7">
        <v>1.0446</v>
      </c>
      <c r="K788" s="7">
        <v>699</v>
      </c>
      <c r="L788" s="41">
        <v>1.6701999999999999</v>
      </c>
      <c r="M788" s="7">
        <f t="shared" si="134"/>
        <v>0.62559999999999993</v>
      </c>
      <c r="N788" s="8">
        <v>1.2</v>
      </c>
      <c r="P788" s="7">
        <v>15.08</v>
      </c>
      <c r="Q788" s="52">
        <v>12.3</v>
      </c>
      <c r="S788" s="9">
        <v>41323</v>
      </c>
      <c r="T788" s="9">
        <v>41341</v>
      </c>
      <c r="U788" s="7">
        <v>18</v>
      </c>
      <c r="V788" s="8">
        <f t="shared" si="135"/>
        <v>1.2614326822553508</v>
      </c>
      <c r="W788" s="8">
        <f t="shared" si="136"/>
        <v>2.0163565892828501</v>
      </c>
      <c r="X788" s="8"/>
      <c r="Y788" s="8"/>
      <c r="Z788" s="8"/>
    </row>
    <row r="789" spans="1:29" x14ac:dyDescent="0.2">
      <c r="A789" s="7" t="s">
        <v>4</v>
      </c>
      <c r="B789" s="7" t="s">
        <v>5</v>
      </c>
      <c r="C789" s="7" t="s">
        <v>7</v>
      </c>
      <c r="D789" s="7">
        <v>48</v>
      </c>
      <c r="E789" s="7">
        <v>19</v>
      </c>
      <c r="F789" s="7">
        <v>1</v>
      </c>
      <c r="G789" s="7" t="s">
        <v>25</v>
      </c>
      <c r="H789" s="7" t="s">
        <v>26</v>
      </c>
      <c r="I789" s="7">
        <v>709</v>
      </c>
      <c r="J789" s="7">
        <v>1.0442</v>
      </c>
      <c r="K789" s="7">
        <v>709</v>
      </c>
      <c r="L789" s="41">
        <v>1.7794000000000001</v>
      </c>
      <c r="M789" s="7">
        <f t="shared" si="134"/>
        <v>0.73520000000000008</v>
      </c>
      <c r="N789" s="8">
        <v>502.2</v>
      </c>
      <c r="P789" s="7">
        <v>23.68</v>
      </c>
      <c r="Q789" s="52">
        <v>14.6</v>
      </c>
      <c r="S789" s="9">
        <v>41323</v>
      </c>
      <c r="T789" s="9">
        <v>41341</v>
      </c>
      <c r="U789" s="7">
        <v>18</v>
      </c>
      <c r="V789" s="8">
        <f t="shared" si="135"/>
        <v>527.9095775238643</v>
      </c>
      <c r="W789" s="8">
        <f t="shared" si="136"/>
        <v>718.04893569622448</v>
      </c>
      <c r="X789" s="8">
        <f>AVERAGE(W789:W794)</f>
        <v>755.25782100652702</v>
      </c>
      <c r="Y789" s="8">
        <f>_xlfn.STDEV.S(W789:W794)</f>
        <v>133.23441715682461</v>
      </c>
      <c r="Z789" s="8"/>
      <c r="AA789" s="16">
        <f t="shared" ref="AA789:AA794" si="139">W789/22846</f>
        <v>3.1429963043693623E-2</v>
      </c>
      <c r="AB789" s="16">
        <f>AVERAGE(AA789:AA794)</f>
        <v>3.3058645758842993E-2</v>
      </c>
      <c r="AC789" s="16">
        <f>_xlfn.STDEV.S(AA789:AA794)</f>
        <v>5.8318487768898039E-3</v>
      </c>
    </row>
    <row r="790" spans="1:29" x14ac:dyDescent="0.2">
      <c r="A790" s="7" t="s">
        <v>4</v>
      </c>
      <c r="B790" s="7" t="s">
        <v>5</v>
      </c>
      <c r="C790" s="7" t="s">
        <v>7</v>
      </c>
      <c r="D790" s="7">
        <v>48</v>
      </c>
      <c r="E790" s="7">
        <v>20</v>
      </c>
      <c r="F790" s="7">
        <v>2</v>
      </c>
      <c r="G790" s="7" t="s">
        <v>25</v>
      </c>
      <c r="H790" s="7" t="s">
        <v>26</v>
      </c>
      <c r="I790" s="7">
        <v>717</v>
      </c>
      <c r="J790" s="7">
        <v>1.0437000000000001</v>
      </c>
      <c r="K790" s="7">
        <v>717</v>
      </c>
      <c r="L790" s="41">
        <v>1.7352000000000001</v>
      </c>
      <c r="M790" s="7">
        <f t="shared" si="134"/>
        <v>0.6915</v>
      </c>
      <c r="N790" s="46">
        <v>443.5</v>
      </c>
      <c r="O790" s="46"/>
      <c r="P790" s="44">
        <v>13.21</v>
      </c>
      <c r="Q790" s="52">
        <v>12</v>
      </c>
      <c r="S790" s="9">
        <v>41323</v>
      </c>
      <c r="T790" s="9">
        <v>41341</v>
      </c>
      <c r="U790" s="7">
        <v>18</v>
      </c>
      <c r="V790" s="8">
        <f t="shared" si="135"/>
        <v>466.20449548354003</v>
      </c>
      <c r="W790" s="8">
        <f t="shared" si="136"/>
        <v>674.1930520369342</v>
      </c>
      <c r="X790" s="8"/>
      <c r="Y790" s="8"/>
      <c r="Z790" s="8"/>
      <c r="AA790" s="16">
        <f t="shared" si="139"/>
        <v>2.951033231361876E-2</v>
      </c>
    </row>
    <row r="791" spans="1:29" x14ac:dyDescent="0.2">
      <c r="A791" s="7" t="s">
        <v>4</v>
      </c>
      <c r="B791" s="7" t="s">
        <v>5</v>
      </c>
      <c r="C791" s="7" t="s">
        <v>7</v>
      </c>
      <c r="D791" s="7">
        <v>48</v>
      </c>
      <c r="E791" s="7">
        <v>21</v>
      </c>
      <c r="F791" s="7">
        <v>3</v>
      </c>
      <c r="G791" s="7" t="s">
        <v>25</v>
      </c>
      <c r="H791" s="7" t="s">
        <v>26</v>
      </c>
      <c r="I791" s="7">
        <v>726</v>
      </c>
      <c r="J791" s="7">
        <v>1.0548999999999999</v>
      </c>
      <c r="K791" s="7">
        <v>726</v>
      </c>
      <c r="L791" s="41">
        <v>2.0154000000000001</v>
      </c>
      <c r="M791" s="7">
        <f t="shared" si="134"/>
        <v>0.96050000000000013</v>
      </c>
      <c r="N791" s="46">
        <v>522.79999999999995</v>
      </c>
      <c r="O791" s="46"/>
      <c r="P791" s="44">
        <v>25.2</v>
      </c>
      <c r="Q791" s="52">
        <v>14.5</v>
      </c>
      <c r="S791" s="9">
        <v>41323</v>
      </c>
      <c r="T791" s="9">
        <v>41341</v>
      </c>
      <c r="U791" s="7">
        <v>18</v>
      </c>
      <c r="V791" s="8">
        <f t="shared" si="135"/>
        <v>549.56417190258105</v>
      </c>
      <c r="W791" s="8">
        <f t="shared" si="136"/>
        <v>572.16467662944399</v>
      </c>
      <c r="X791" s="8"/>
      <c r="Y791" s="8"/>
      <c r="Z791" s="8"/>
      <c r="AA791" s="16">
        <f t="shared" si="139"/>
        <v>2.5044413754243367E-2</v>
      </c>
    </row>
    <row r="792" spans="1:29" x14ac:dyDescent="0.2">
      <c r="A792" s="7" t="s">
        <v>4</v>
      </c>
      <c r="B792" s="7" t="s">
        <v>5</v>
      </c>
      <c r="C792" s="7" t="s">
        <v>7</v>
      </c>
      <c r="D792" s="7">
        <v>48</v>
      </c>
      <c r="E792" s="7">
        <v>22</v>
      </c>
      <c r="F792" s="7">
        <v>4</v>
      </c>
      <c r="G792" s="7" t="s">
        <v>25</v>
      </c>
      <c r="H792" s="7" t="s">
        <v>26</v>
      </c>
      <c r="I792" s="7">
        <v>735</v>
      </c>
      <c r="J792" s="7">
        <v>1.0546</v>
      </c>
      <c r="K792" s="7">
        <v>735</v>
      </c>
      <c r="L792" s="41">
        <v>1.9341999999999999</v>
      </c>
      <c r="M792" s="7">
        <f t="shared" si="134"/>
        <v>0.87959999999999994</v>
      </c>
      <c r="N792" s="46">
        <v>775.3</v>
      </c>
      <c r="O792" s="46"/>
      <c r="P792" s="44">
        <v>26.66</v>
      </c>
      <c r="Q792" s="52">
        <v>14.9</v>
      </c>
      <c r="S792" s="9">
        <v>41323</v>
      </c>
      <c r="T792" s="9">
        <v>41341</v>
      </c>
      <c r="U792" s="7">
        <v>18</v>
      </c>
      <c r="V792" s="8">
        <f t="shared" si="135"/>
        <v>814.99063212714452</v>
      </c>
      <c r="W792" s="8">
        <f t="shared" si="136"/>
        <v>926.54687599720853</v>
      </c>
      <c r="X792" s="8"/>
      <c r="Y792" s="8"/>
      <c r="Z792" s="8"/>
      <c r="AA792" s="16">
        <f t="shared" si="139"/>
        <v>4.0556196970901189E-2</v>
      </c>
    </row>
    <row r="793" spans="1:29" x14ac:dyDescent="0.2">
      <c r="A793" s="7" t="s">
        <v>4</v>
      </c>
      <c r="B793" s="7" t="s">
        <v>5</v>
      </c>
      <c r="C793" s="7" t="s">
        <v>7</v>
      </c>
      <c r="D793" s="7">
        <v>48</v>
      </c>
      <c r="E793" s="7">
        <v>23</v>
      </c>
      <c r="F793" s="7">
        <v>5</v>
      </c>
      <c r="G793" s="7" t="s">
        <v>25</v>
      </c>
      <c r="H793" s="7" t="s">
        <v>26</v>
      </c>
      <c r="I793" s="7">
        <v>744</v>
      </c>
      <c r="J793" s="7">
        <v>1.0412999999999999</v>
      </c>
      <c r="K793" s="7">
        <v>744</v>
      </c>
      <c r="L793" s="41">
        <v>2.1355</v>
      </c>
      <c r="M793" s="7">
        <f t="shared" si="134"/>
        <v>1.0942000000000001</v>
      </c>
      <c r="N793" s="46">
        <v>782.2</v>
      </c>
      <c r="O793" s="46"/>
      <c r="P793" s="44">
        <v>24.65</v>
      </c>
      <c r="Q793" s="52">
        <v>14.8</v>
      </c>
      <c r="S793" s="9">
        <v>41323</v>
      </c>
      <c r="T793" s="9">
        <v>41341</v>
      </c>
      <c r="U793" s="7">
        <v>18</v>
      </c>
      <c r="V793" s="8">
        <f t="shared" si="135"/>
        <v>822.24387005011283</v>
      </c>
      <c r="W793" s="8">
        <f t="shared" si="136"/>
        <v>751.45665330845623</v>
      </c>
      <c r="X793" s="8"/>
      <c r="Y793" s="8"/>
      <c r="Z793" s="8"/>
      <c r="AA793" s="16">
        <f t="shared" si="139"/>
        <v>3.2892263560730814E-2</v>
      </c>
    </row>
    <row r="794" spans="1:29" x14ac:dyDescent="0.2">
      <c r="A794" s="7" t="s">
        <v>4</v>
      </c>
      <c r="B794" s="7" t="s">
        <v>5</v>
      </c>
      <c r="C794" s="7" t="s">
        <v>7</v>
      </c>
      <c r="D794" s="7">
        <v>48</v>
      </c>
      <c r="E794" s="7">
        <v>24</v>
      </c>
      <c r="F794" s="7">
        <v>6</v>
      </c>
      <c r="G794" s="7" t="s">
        <v>25</v>
      </c>
      <c r="H794" s="7" t="s">
        <v>26</v>
      </c>
      <c r="I794" s="7">
        <v>753</v>
      </c>
      <c r="J794" s="7">
        <v>1.0461</v>
      </c>
      <c r="K794" s="7">
        <v>753</v>
      </c>
      <c r="L794" s="41">
        <v>2.2046000000000001</v>
      </c>
      <c r="M794" s="7">
        <f t="shared" si="134"/>
        <v>1.1585000000000001</v>
      </c>
      <c r="N794" s="46">
        <v>979.9</v>
      </c>
      <c r="O794" s="46"/>
      <c r="P794" s="44">
        <v>28.58</v>
      </c>
      <c r="Q794" s="52">
        <v>15.4</v>
      </c>
      <c r="S794" s="9">
        <v>41323</v>
      </c>
      <c r="T794" s="9">
        <v>41341</v>
      </c>
      <c r="U794" s="7">
        <v>18</v>
      </c>
      <c r="V794" s="8">
        <f t="shared" si="135"/>
        <v>1030.0649044516817</v>
      </c>
      <c r="W794" s="8">
        <f t="shared" si="136"/>
        <v>889.13673237089483</v>
      </c>
      <c r="X794" s="8"/>
      <c r="Y794" s="8"/>
      <c r="Z794" s="8"/>
      <c r="AA794" s="16">
        <f t="shared" si="139"/>
        <v>3.8918704909870212E-2</v>
      </c>
    </row>
    <row r="795" spans="1:29" x14ac:dyDescent="0.2">
      <c r="A795" s="7" t="s">
        <v>4</v>
      </c>
      <c r="B795" s="7" t="s">
        <v>5</v>
      </c>
      <c r="C795" s="7" t="s">
        <v>9</v>
      </c>
      <c r="D795" s="7">
        <v>48</v>
      </c>
      <c r="E795" s="7">
        <v>25</v>
      </c>
      <c r="F795" s="7">
        <v>1</v>
      </c>
      <c r="G795" s="7" t="s">
        <v>19</v>
      </c>
      <c r="H795" s="7" t="s">
        <v>20</v>
      </c>
      <c r="I795" s="7">
        <v>813</v>
      </c>
      <c r="J795" s="7">
        <v>1.0430999999999999</v>
      </c>
      <c r="K795" s="7">
        <v>813</v>
      </c>
      <c r="L795" s="41">
        <v>1.1348</v>
      </c>
      <c r="M795" s="7">
        <f t="shared" si="134"/>
        <v>9.1700000000000115E-2</v>
      </c>
      <c r="N795" s="8">
        <v>0</v>
      </c>
      <c r="P795" s="7">
        <v>12.91</v>
      </c>
      <c r="Q795" s="52">
        <v>12</v>
      </c>
      <c r="S795" s="9">
        <v>41323</v>
      </c>
      <c r="T795" s="9">
        <v>41326</v>
      </c>
      <c r="U795" s="7">
        <v>3</v>
      </c>
      <c r="V795" s="8">
        <f t="shared" si="135"/>
        <v>0</v>
      </c>
      <c r="W795" s="8">
        <f t="shared" si="136"/>
        <v>0</v>
      </c>
      <c r="X795" s="8">
        <f>AVERAGE(W795:W800)</f>
        <v>10.039558195366615</v>
      </c>
      <c r="Y795" s="8">
        <f>_xlfn.STDEV.S(W795:W800)</f>
        <v>14.383193642979496</v>
      </c>
      <c r="Z795" s="8"/>
      <c r="AA795" s="16">
        <f t="shared" ref="AA795:AA806" si="140">W795/25727</f>
        <v>0</v>
      </c>
      <c r="AB795" s="16">
        <f>AVERAGE(AA795:AA800)</f>
        <v>3.9023431396457476E-4</v>
      </c>
      <c r="AC795" s="16">
        <f>_xlfn.STDEV.S(AA795:AA800)</f>
        <v>5.5906999039839463E-4</v>
      </c>
    </row>
    <row r="796" spans="1:29" x14ac:dyDescent="0.2">
      <c r="A796" s="7" t="s">
        <v>4</v>
      </c>
      <c r="B796" s="7" t="s">
        <v>5</v>
      </c>
      <c r="C796" s="7" t="s">
        <v>9</v>
      </c>
      <c r="D796" s="7">
        <v>48</v>
      </c>
      <c r="E796" s="7">
        <v>26</v>
      </c>
      <c r="F796" s="7">
        <v>2</v>
      </c>
      <c r="G796" s="7" t="s">
        <v>19</v>
      </c>
      <c r="H796" s="7" t="s">
        <v>20</v>
      </c>
      <c r="I796" s="7">
        <v>822</v>
      </c>
      <c r="J796" s="7">
        <v>1.0538000000000001</v>
      </c>
      <c r="K796" s="7">
        <v>822</v>
      </c>
      <c r="L796" s="41">
        <v>1.2664</v>
      </c>
      <c r="M796" s="7">
        <f t="shared" si="134"/>
        <v>0.2125999999999999</v>
      </c>
      <c r="N796" s="8">
        <v>0</v>
      </c>
      <c r="P796" s="7">
        <v>23.31</v>
      </c>
      <c r="Q796" s="52">
        <v>14.3</v>
      </c>
      <c r="S796" s="9">
        <v>41323</v>
      </c>
      <c r="T796" s="9">
        <v>41326</v>
      </c>
      <c r="U796" s="7">
        <v>3</v>
      </c>
      <c r="V796" s="8">
        <f t="shared" si="135"/>
        <v>0</v>
      </c>
      <c r="W796" s="8">
        <f t="shared" si="136"/>
        <v>0</v>
      </c>
      <c r="X796" s="8"/>
      <c r="Y796" s="8"/>
      <c r="Z796" s="8"/>
      <c r="AA796" s="16">
        <f t="shared" si="140"/>
        <v>0</v>
      </c>
    </row>
    <row r="797" spans="1:29" x14ac:dyDescent="0.2">
      <c r="A797" s="7" t="s">
        <v>4</v>
      </c>
      <c r="B797" s="7" t="s">
        <v>5</v>
      </c>
      <c r="C797" s="7" t="s">
        <v>9</v>
      </c>
      <c r="D797" s="7">
        <v>48</v>
      </c>
      <c r="E797" s="7">
        <v>27</v>
      </c>
      <c r="F797" s="7">
        <v>3</v>
      </c>
      <c r="G797" s="7" t="s">
        <v>19</v>
      </c>
      <c r="H797" s="7" t="s">
        <v>20</v>
      </c>
      <c r="I797" s="7">
        <v>831</v>
      </c>
      <c r="J797" s="7">
        <v>1.0392999999999999</v>
      </c>
      <c r="K797" s="7">
        <v>831</v>
      </c>
      <c r="L797" s="41">
        <v>1.1766000000000001</v>
      </c>
      <c r="M797" s="7">
        <f t="shared" si="134"/>
        <v>0.1373000000000002</v>
      </c>
      <c r="N797" s="8">
        <v>3.6</v>
      </c>
      <c r="P797" s="7">
        <v>20.72</v>
      </c>
      <c r="Q797" s="52">
        <v>13.6</v>
      </c>
      <c r="S797" s="9">
        <v>41323</v>
      </c>
      <c r="T797" s="9">
        <v>41326</v>
      </c>
      <c r="U797" s="7">
        <v>3</v>
      </c>
      <c r="V797" s="8">
        <f t="shared" si="135"/>
        <v>3.6300809200991373</v>
      </c>
      <c r="W797" s="8">
        <f t="shared" si="136"/>
        <v>26.439045302979839</v>
      </c>
      <c r="X797" s="8"/>
      <c r="Y797" s="8"/>
      <c r="Z797" s="8"/>
      <c r="AA797" s="16">
        <f t="shared" si="140"/>
        <v>1.0276769659493855E-3</v>
      </c>
    </row>
    <row r="798" spans="1:29" x14ac:dyDescent="0.2">
      <c r="A798" s="7" t="s">
        <v>4</v>
      </c>
      <c r="B798" s="7" t="s">
        <v>5</v>
      </c>
      <c r="C798" s="7" t="s">
        <v>9</v>
      </c>
      <c r="D798" s="7">
        <v>48</v>
      </c>
      <c r="E798" s="7">
        <v>28</v>
      </c>
      <c r="F798" s="7">
        <v>4</v>
      </c>
      <c r="G798" s="7" t="s">
        <v>19</v>
      </c>
      <c r="H798" s="7" t="s">
        <v>20</v>
      </c>
      <c r="I798" s="7">
        <v>840</v>
      </c>
      <c r="J798" s="7">
        <v>1.0553999999999999</v>
      </c>
      <c r="K798" s="7">
        <v>840</v>
      </c>
      <c r="L798" s="41">
        <v>1.1805000000000001</v>
      </c>
      <c r="M798" s="7">
        <f t="shared" si="134"/>
        <v>0.12510000000000021</v>
      </c>
      <c r="N798" s="8">
        <v>0</v>
      </c>
      <c r="P798" s="7">
        <v>19.07</v>
      </c>
      <c r="Q798" s="52">
        <v>13.5</v>
      </c>
      <c r="S798" s="9">
        <v>41323</v>
      </c>
      <c r="T798" s="9">
        <v>41326</v>
      </c>
      <c r="U798" s="7">
        <v>3</v>
      </c>
      <c r="V798" s="8">
        <f t="shared" si="135"/>
        <v>0</v>
      </c>
      <c r="W798" s="8">
        <f t="shared" si="136"/>
        <v>0</v>
      </c>
      <c r="X798" s="8"/>
      <c r="Y798" s="8"/>
      <c r="Z798" s="8"/>
      <c r="AA798" s="16">
        <f t="shared" si="140"/>
        <v>0</v>
      </c>
    </row>
    <row r="799" spans="1:29" x14ac:dyDescent="0.2">
      <c r="A799" s="7" t="s">
        <v>4</v>
      </c>
      <c r="B799" s="7" t="s">
        <v>5</v>
      </c>
      <c r="C799" s="7" t="s">
        <v>9</v>
      </c>
      <c r="D799" s="7">
        <v>48</v>
      </c>
      <c r="E799" s="7">
        <v>29</v>
      </c>
      <c r="F799" s="7">
        <v>5</v>
      </c>
      <c r="G799" s="7" t="s">
        <v>19</v>
      </c>
      <c r="H799" s="7" t="s">
        <v>20</v>
      </c>
      <c r="I799" s="7">
        <v>849</v>
      </c>
      <c r="J799" s="7">
        <v>1.0573999999999999</v>
      </c>
      <c r="K799" s="7">
        <v>849</v>
      </c>
      <c r="L799" s="41">
        <v>1.1798</v>
      </c>
      <c r="M799" s="7">
        <f t="shared" si="134"/>
        <v>0.12240000000000006</v>
      </c>
      <c r="N799" s="8">
        <v>3.7</v>
      </c>
      <c r="P799" s="7">
        <v>19.66</v>
      </c>
      <c r="Q799" s="52">
        <v>13.7</v>
      </c>
      <c r="S799" s="9">
        <v>41323</v>
      </c>
      <c r="T799" s="9">
        <v>41326</v>
      </c>
      <c r="U799" s="7">
        <v>3</v>
      </c>
      <c r="V799" s="8">
        <f t="shared" si="135"/>
        <v>3.7309165012130023</v>
      </c>
      <c r="W799" s="8">
        <f t="shared" si="136"/>
        <v>30.481343964158501</v>
      </c>
      <c r="X799" s="8"/>
      <c r="Y799" s="8"/>
      <c r="Z799" s="8"/>
      <c r="AA799" s="16">
        <f t="shared" si="140"/>
        <v>1.1847997809367008E-3</v>
      </c>
    </row>
    <row r="800" spans="1:29" x14ac:dyDescent="0.2">
      <c r="A800" s="7" t="s">
        <v>4</v>
      </c>
      <c r="B800" s="7" t="s">
        <v>5</v>
      </c>
      <c r="C800" s="7" t="s">
        <v>9</v>
      </c>
      <c r="D800" s="7">
        <v>48</v>
      </c>
      <c r="E800" s="7">
        <v>30</v>
      </c>
      <c r="F800" s="7">
        <v>6</v>
      </c>
      <c r="G800" s="7" t="s">
        <v>19</v>
      </c>
      <c r="H800" s="7" t="s">
        <v>20</v>
      </c>
      <c r="I800" s="7">
        <v>858</v>
      </c>
      <c r="J800" s="7">
        <v>1.0533999999999999</v>
      </c>
      <c r="K800" s="7">
        <v>858</v>
      </c>
      <c r="L800" s="41">
        <v>1.175</v>
      </c>
      <c r="M800" s="7">
        <f t="shared" si="134"/>
        <v>0.12160000000000015</v>
      </c>
      <c r="N800" s="8">
        <v>0.4</v>
      </c>
      <c r="P800" s="44">
        <v>15.54</v>
      </c>
      <c r="Q800" s="52">
        <v>12.9</v>
      </c>
      <c r="S800" s="9">
        <v>41323</v>
      </c>
      <c r="T800" s="9">
        <v>41326</v>
      </c>
      <c r="U800" s="7">
        <v>3</v>
      </c>
      <c r="V800" s="8">
        <f t="shared" si="135"/>
        <v>0.4033423244554597</v>
      </c>
      <c r="W800" s="8">
        <f t="shared" si="136"/>
        <v>3.3169599050613421</v>
      </c>
      <c r="X800" s="8"/>
      <c r="Y800" s="8"/>
      <c r="Z800" s="8"/>
      <c r="AA800" s="16">
        <f t="shared" si="140"/>
        <v>1.2892913690136208E-4</v>
      </c>
    </row>
    <row r="801" spans="1:29" x14ac:dyDescent="0.2">
      <c r="A801" s="7" t="s">
        <v>4</v>
      </c>
      <c r="B801" s="7" t="s">
        <v>5</v>
      </c>
      <c r="C801" s="7" t="s">
        <v>8</v>
      </c>
      <c r="D801" s="7">
        <v>48</v>
      </c>
      <c r="E801" s="7">
        <v>31</v>
      </c>
      <c r="F801" s="7">
        <v>1</v>
      </c>
      <c r="G801" s="7" t="s">
        <v>19</v>
      </c>
      <c r="H801" s="7" t="s">
        <v>20</v>
      </c>
      <c r="I801" s="7">
        <v>759</v>
      </c>
      <c r="J801" s="7">
        <v>1.046</v>
      </c>
      <c r="K801" s="7">
        <v>759</v>
      </c>
      <c r="L801" s="41">
        <v>1.2273000000000001</v>
      </c>
      <c r="M801" s="7">
        <f t="shared" ref="M801:M832" si="141">L801-J801</f>
        <v>0.18130000000000002</v>
      </c>
      <c r="N801" s="8">
        <v>0</v>
      </c>
      <c r="P801" s="44">
        <v>24.26</v>
      </c>
      <c r="Q801" s="52">
        <v>14.7</v>
      </c>
      <c r="S801" s="9">
        <v>41323</v>
      </c>
      <c r="T801" s="9">
        <v>41326</v>
      </c>
      <c r="U801" s="7">
        <v>3</v>
      </c>
      <c r="V801" s="8">
        <f t="shared" ref="V801:V832" si="142">N801*EXP((LN(2)/$R$3)*U801)</f>
        <v>0</v>
      </c>
      <c r="W801" s="8">
        <f t="shared" ref="W801:W832" si="143">V801/M801</f>
        <v>0</v>
      </c>
      <c r="X801" s="8">
        <f>AVERAGE(W801:W806)</f>
        <v>2.1847709241337383</v>
      </c>
      <c r="Y801" s="8">
        <f>_xlfn.STDEV.S(W801:W806)</f>
        <v>5.3515739689965169</v>
      </c>
      <c r="Z801" s="8"/>
      <c r="AA801" s="16">
        <f t="shared" si="140"/>
        <v>0</v>
      </c>
      <c r="AB801" s="16">
        <f>AVERAGE(AA801:AA806)</f>
        <v>8.4921324839030521E-5</v>
      </c>
      <c r="AC801" s="16">
        <f>_xlfn.STDEV.S(AA801:AA806)</f>
        <v>2.0801391413676358E-4</v>
      </c>
    </row>
    <row r="802" spans="1:29" x14ac:dyDescent="0.2">
      <c r="A802" s="7" t="s">
        <v>4</v>
      </c>
      <c r="B802" s="7" t="s">
        <v>5</v>
      </c>
      <c r="C802" s="7" t="s">
        <v>8</v>
      </c>
      <c r="D802" s="7">
        <v>48</v>
      </c>
      <c r="E802" s="7">
        <v>32</v>
      </c>
      <c r="F802" s="7">
        <v>2</v>
      </c>
      <c r="G802" s="7" t="s">
        <v>19</v>
      </c>
      <c r="H802" s="7" t="s">
        <v>20</v>
      </c>
      <c r="I802" s="7">
        <v>768</v>
      </c>
      <c r="J802" s="7">
        <v>1.0533999999999999</v>
      </c>
      <c r="K802" s="7">
        <v>768</v>
      </c>
      <c r="L802" s="41">
        <v>1.2371000000000001</v>
      </c>
      <c r="M802" s="7">
        <f t="shared" si="141"/>
        <v>0.1837000000000002</v>
      </c>
      <c r="N802" s="8">
        <v>0</v>
      </c>
      <c r="P802" s="44">
        <v>28.06</v>
      </c>
      <c r="Q802" s="52">
        <v>15.2</v>
      </c>
      <c r="S802" s="9">
        <v>41323</v>
      </c>
      <c r="T802" s="9">
        <v>41326</v>
      </c>
      <c r="U802" s="7">
        <v>3</v>
      </c>
      <c r="V802" s="8">
        <f t="shared" si="142"/>
        <v>0</v>
      </c>
      <c r="W802" s="8">
        <f t="shared" si="143"/>
        <v>0</v>
      </c>
      <c r="X802" s="8"/>
      <c r="Y802" s="8"/>
      <c r="Z802" s="8"/>
      <c r="AA802" s="16">
        <f t="shared" si="140"/>
        <v>0</v>
      </c>
    </row>
    <row r="803" spans="1:29" x14ac:dyDescent="0.2">
      <c r="A803" s="7" t="s">
        <v>4</v>
      </c>
      <c r="B803" s="7" t="s">
        <v>5</v>
      </c>
      <c r="C803" s="7" t="s">
        <v>8</v>
      </c>
      <c r="D803" s="7">
        <v>48</v>
      </c>
      <c r="E803" s="7">
        <v>33</v>
      </c>
      <c r="F803" s="7">
        <v>3</v>
      </c>
      <c r="G803" s="7" t="s">
        <v>19</v>
      </c>
      <c r="H803" s="7" t="s">
        <v>20</v>
      </c>
      <c r="I803" s="7">
        <v>777</v>
      </c>
      <c r="J803" s="7">
        <v>1.0491999999999999</v>
      </c>
      <c r="K803" s="7">
        <v>777</v>
      </c>
      <c r="L803" s="41">
        <v>1.2586999999999999</v>
      </c>
      <c r="M803" s="7">
        <f t="shared" si="141"/>
        <v>0.20950000000000002</v>
      </c>
      <c r="N803" s="8">
        <v>0</v>
      </c>
      <c r="P803" s="7">
        <v>25.92</v>
      </c>
      <c r="Q803" s="52">
        <v>14.7</v>
      </c>
      <c r="S803" s="9">
        <v>41323</v>
      </c>
      <c r="T803" s="9">
        <v>41326</v>
      </c>
      <c r="U803" s="7">
        <v>3</v>
      </c>
      <c r="V803" s="8">
        <f t="shared" si="142"/>
        <v>0</v>
      </c>
      <c r="W803" s="8">
        <f t="shared" si="143"/>
        <v>0</v>
      </c>
      <c r="X803" s="8"/>
      <c r="Y803" s="8"/>
      <c r="Z803" s="8"/>
      <c r="AA803" s="16">
        <f t="shared" si="140"/>
        <v>0</v>
      </c>
    </row>
    <row r="804" spans="1:29" x14ac:dyDescent="0.2">
      <c r="A804" s="7" t="s">
        <v>4</v>
      </c>
      <c r="B804" s="7" t="s">
        <v>5</v>
      </c>
      <c r="C804" s="7" t="s">
        <v>8</v>
      </c>
      <c r="D804" s="7">
        <v>48</v>
      </c>
      <c r="E804" s="7">
        <v>34</v>
      </c>
      <c r="F804" s="7">
        <v>4</v>
      </c>
      <c r="G804" s="7" t="s">
        <v>19</v>
      </c>
      <c r="H804" s="7" t="s">
        <v>20</v>
      </c>
      <c r="I804" s="7">
        <v>786</v>
      </c>
      <c r="J804" s="7">
        <v>1.0515000000000001</v>
      </c>
      <c r="K804" s="7">
        <v>786</v>
      </c>
      <c r="L804" s="41">
        <v>1.1353</v>
      </c>
      <c r="M804" s="7">
        <f t="shared" si="141"/>
        <v>8.3799999999999875E-2</v>
      </c>
      <c r="N804" s="8">
        <v>0</v>
      </c>
      <c r="P804" s="7">
        <v>13.49</v>
      </c>
      <c r="Q804" s="52">
        <v>12.2</v>
      </c>
      <c r="S804" s="9">
        <v>41323</v>
      </c>
      <c r="T804" s="9">
        <v>41326</v>
      </c>
      <c r="U804" s="7">
        <v>3</v>
      </c>
      <c r="V804" s="8">
        <f t="shared" si="142"/>
        <v>0</v>
      </c>
      <c r="W804" s="8">
        <f t="shared" si="143"/>
        <v>0</v>
      </c>
      <c r="X804" s="8"/>
      <c r="Y804" s="8"/>
      <c r="Z804" s="8"/>
      <c r="AA804" s="16">
        <f t="shared" si="140"/>
        <v>0</v>
      </c>
    </row>
    <row r="805" spans="1:29" x14ac:dyDescent="0.2">
      <c r="A805" s="7" t="s">
        <v>4</v>
      </c>
      <c r="B805" s="7" t="s">
        <v>5</v>
      </c>
      <c r="C805" s="7" t="s">
        <v>8</v>
      </c>
      <c r="D805" s="7">
        <v>48</v>
      </c>
      <c r="E805" s="7">
        <v>35</v>
      </c>
      <c r="F805" s="7">
        <v>5</v>
      </c>
      <c r="G805" s="7" t="s">
        <v>19</v>
      </c>
      <c r="H805" s="7" t="s">
        <v>20</v>
      </c>
      <c r="I805" s="7">
        <v>795</v>
      </c>
      <c r="J805" s="7">
        <v>1.0570999999999999</v>
      </c>
      <c r="K805" s="7">
        <v>795</v>
      </c>
      <c r="L805" s="41">
        <v>1.1571</v>
      </c>
      <c r="M805" s="7">
        <f t="shared" si="141"/>
        <v>0.10000000000000009</v>
      </c>
      <c r="N805" s="8">
        <v>1.3</v>
      </c>
      <c r="P805" s="7">
        <v>13.64</v>
      </c>
      <c r="Q805" s="52">
        <v>12.2</v>
      </c>
      <c r="S805" s="9">
        <v>41323</v>
      </c>
      <c r="T805" s="9">
        <v>41326</v>
      </c>
      <c r="U805" s="7">
        <v>3</v>
      </c>
      <c r="V805" s="8">
        <f t="shared" si="142"/>
        <v>1.3108625544802441</v>
      </c>
      <c r="W805" s="8">
        <f t="shared" si="143"/>
        <v>13.108625544802429</v>
      </c>
      <c r="X805" s="8"/>
      <c r="Y805" s="8"/>
      <c r="Z805" s="8"/>
      <c r="AA805" s="16">
        <f t="shared" si="140"/>
        <v>5.0952794903418312E-4</v>
      </c>
    </row>
    <row r="806" spans="1:29" x14ac:dyDescent="0.2">
      <c r="A806" s="7" t="s">
        <v>4</v>
      </c>
      <c r="B806" s="7" t="s">
        <v>5</v>
      </c>
      <c r="C806" s="7" t="s">
        <v>8</v>
      </c>
      <c r="D806" s="7">
        <v>48</v>
      </c>
      <c r="E806" s="7">
        <v>36</v>
      </c>
      <c r="F806" s="7">
        <v>6</v>
      </c>
      <c r="G806" s="7" t="s">
        <v>19</v>
      </c>
      <c r="H806" s="7" t="s">
        <v>20</v>
      </c>
      <c r="I806" s="7">
        <v>804</v>
      </c>
      <c r="J806" s="7">
        <v>1.0397000000000001</v>
      </c>
      <c r="K806" s="7">
        <v>804</v>
      </c>
      <c r="L806" s="41">
        <v>1.2533000000000001</v>
      </c>
      <c r="M806" s="7">
        <f t="shared" si="141"/>
        <v>0.21360000000000001</v>
      </c>
      <c r="N806" s="8">
        <v>0</v>
      </c>
      <c r="P806" s="7">
        <v>26.18</v>
      </c>
      <c r="Q806" s="52">
        <v>14.8</v>
      </c>
      <c r="S806" s="9">
        <v>41323</v>
      </c>
      <c r="T806" s="9">
        <v>41326</v>
      </c>
      <c r="U806" s="7">
        <v>3</v>
      </c>
      <c r="V806" s="8">
        <f t="shared" si="142"/>
        <v>0</v>
      </c>
      <c r="W806" s="8">
        <f t="shared" si="143"/>
        <v>0</v>
      </c>
      <c r="X806" s="8"/>
      <c r="Y806" s="8"/>
      <c r="Z806" s="8"/>
      <c r="AA806" s="16">
        <f t="shared" si="140"/>
        <v>0</v>
      </c>
    </row>
    <row r="807" spans="1:29" x14ac:dyDescent="0.2">
      <c r="A807" s="7" t="s">
        <v>4</v>
      </c>
      <c r="B807" s="7" t="s">
        <v>5</v>
      </c>
      <c r="C807" s="7" t="s">
        <v>6</v>
      </c>
      <c r="D807" s="7">
        <v>48</v>
      </c>
      <c r="E807" s="7">
        <v>37</v>
      </c>
      <c r="F807" s="7">
        <v>1</v>
      </c>
      <c r="G807" s="7" t="s">
        <v>19</v>
      </c>
      <c r="H807" s="7" t="s">
        <v>20</v>
      </c>
      <c r="I807" s="7">
        <v>651</v>
      </c>
      <c r="J807" s="7">
        <v>1.0516000000000001</v>
      </c>
      <c r="K807" s="7">
        <v>651</v>
      </c>
      <c r="L807" s="41">
        <v>1.1576</v>
      </c>
      <c r="M807" s="7">
        <f t="shared" si="141"/>
        <v>0.10599999999999987</v>
      </c>
      <c r="N807" s="8">
        <v>0</v>
      </c>
      <c r="O807" s="8">
        <v>0</v>
      </c>
      <c r="P807" s="7">
        <v>16.48</v>
      </c>
      <c r="Q807" s="52">
        <v>12.9</v>
      </c>
      <c r="S807" s="9">
        <v>41323</v>
      </c>
      <c r="T807" s="9">
        <v>41326</v>
      </c>
      <c r="U807" s="7">
        <v>3</v>
      </c>
      <c r="V807" s="8">
        <f t="shared" si="142"/>
        <v>0</v>
      </c>
      <c r="W807" s="8">
        <f t="shared" si="143"/>
        <v>0</v>
      </c>
      <c r="X807" s="8">
        <f>AVERAGE(W807:W812)</f>
        <v>4.175459539583767</v>
      </c>
      <c r="Y807" s="8">
        <f>_xlfn.STDEV.S(W807:W812)</f>
        <v>6.6358691312000886</v>
      </c>
      <c r="Z807" s="8"/>
    </row>
    <row r="808" spans="1:29" x14ac:dyDescent="0.2">
      <c r="A808" s="7" t="s">
        <v>4</v>
      </c>
      <c r="B808" s="7" t="s">
        <v>5</v>
      </c>
      <c r="C808" s="7" t="s">
        <v>6</v>
      </c>
      <c r="D808" s="7">
        <v>48</v>
      </c>
      <c r="E808" s="7">
        <v>38</v>
      </c>
      <c r="F808" s="7">
        <v>2</v>
      </c>
      <c r="G808" s="7" t="s">
        <v>19</v>
      </c>
      <c r="H808" s="7" t="s">
        <v>20</v>
      </c>
      <c r="I808" s="7">
        <v>660</v>
      </c>
      <c r="J808" s="7">
        <v>1.0484</v>
      </c>
      <c r="K808" s="7">
        <v>660</v>
      </c>
      <c r="L808" s="41">
        <v>1.2082999999999999</v>
      </c>
      <c r="M808" s="7">
        <f t="shared" si="141"/>
        <v>0.15989999999999993</v>
      </c>
      <c r="N808" s="8">
        <v>0</v>
      </c>
      <c r="O808" s="8">
        <v>0</v>
      </c>
      <c r="P808" s="7">
        <v>19.63</v>
      </c>
      <c r="Q808" s="52">
        <v>13.5</v>
      </c>
      <c r="S808" s="9">
        <v>41323</v>
      </c>
      <c r="T808" s="9">
        <v>41326</v>
      </c>
      <c r="U808" s="7">
        <v>3</v>
      </c>
      <c r="V808" s="8">
        <f t="shared" si="142"/>
        <v>0</v>
      </c>
      <c r="W808" s="8">
        <f t="shared" si="143"/>
        <v>0</v>
      </c>
      <c r="X808" s="8"/>
      <c r="Y808" s="8"/>
      <c r="Z808" s="8"/>
    </row>
    <row r="809" spans="1:29" x14ac:dyDescent="0.2">
      <c r="A809" s="7" t="s">
        <v>4</v>
      </c>
      <c r="B809" s="7" t="s">
        <v>5</v>
      </c>
      <c r="C809" s="7" t="s">
        <v>6</v>
      </c>
      <c r="D809" s="7">
        <v>48</v>
      </c>
      <c r="E809" s="7">
        <v>39</v>
      </c>
      <c r="F809" s="7">
        <v>3</v>
      </c>
      <c r="G809" s="7" t="s">
        <v>19</v>
      </c>
      <c r="H809" s="7" t="s">
        <v>20</v>
      </c>
      <c r="I809" s="7">
        <v>669</v>
      </c>
      <c r="J809" s="7">
        <v>1.0563</v>
      </c>
      <c r="K809" s="7">
        <v>669</v>
      </c>
      <c r="L809" s="41">
        <v>1.1716</v>
      </c>
      <c r="M809" s="7">
        <f t="shared" si="141"/>
        <v>0.11529999999999996</v>
      </c>
      <c r="N809" s="8">
        <v>1.7</v>
      </c>
      <c r="O809" s="8">
        <v>0</v>
      </c>
      <c r="P809" s="7">
        <v>18.75</v>
      </c>
      <c r="Q809" s="52">
        <v>13.2</v>
      </c>
      <c r="S809" s="9">
        <v>41323</v>
      </c>
      <c r="T809" s="9">
        <v>41326</v>
      </c>
      <c r="U809" s="7">
        <v>3</v>
      </c>
      <c r="V809" s="8">
        <f t="shared" si="142"/>
        <v>1.7142048789357036</v>
      </c>
      <c r="W809" s="8">
        <f t="shared" si="143"/>
        <v>14.867345003778874</v>
      </c>
      <c r="X809" s="8"/>
      <c r="Y809" s="8"/>
      <c r="Z809" s="8"/>
    </row>
    <row r="810" spans="1:29" x14ac:dyDescent="0.2">
      <c r="A810" s="7" t="s">
        <v>4</v>
      </c>
      <c r="B810" s="7" t="s">
        <v>5</v>
      </c>
      <c r="C810" s="7" t="s">
        <v>6</v>
      </c>
      <c r="D810" s="7">
        <v>48</v>
      </c>
      <c r="E810" s="7">
        <v>40</v>
      </c>
      <c r="F810" s="7">
        <v>4</v>
      </c>
      <c r="G810" s="7" t="s">
        <v>19</v>
      </c>
      <c r="H810" s="7" t="s">
        <v>20</v>
      </c>
      <c r="I810" s="7">
        <v>678</v>
      </c>
      <c r="J810" s="7">
        <v>1.048</v>
      </c>
      <c r="K810" s="7">
        <v>678</v>
      </c>
      <c r="L810" s="41">
        <v>1.1942999999999999</v>
      </c>
      <c r="M810" s="7">
        <f t="shared" si="141"/>
        <v>0.14629999999999987</v>
      </c>
      <c r="N810" s="8">
        <v>0</v>
      </c>
      <c r="O810" s="8">
        <v>0</v>
      </c>
      <c r="P810" s="7">
        <v>24.55</v>
      </c>
      <c r="Q810" s="52">
        <v>14.4</v>
      </c>
      <c r="S810" s="9">
        <v>41323</v>
      </c>
      <c r="T810" s="9">
        <v>41326</v>
      </c>
      <c r="U810" s="7">
        <v>3</v>
      </c>
      <c r="V810" s="8">
        <f t="shared" si="142"/>
        <v>0</v>
      </c>
      <c r="W810" s="8">
        <f t="shared" si="143"/>
        <v>0</v>
      </c>
      <c r="X810" s="8"/>
      <c r="Y810" s="8"/>
      <c r="Z810" s="8"/>
    </row>
    <row r="811" spans="1:29" x14ac:dyDescent="0.2">
      <c r="A811" s="7" t="s">
        <v>4</v>
      </c>
      <c r="B811" s="7" t="s">
        <v>5</v>
      </c>
      <c r="C811" s="7" t="s">
        <v>6</v>
      </c>
      <c r="D811" s="7">
        <v>48</v>
      </c>
      <c r="E811" s="7">
        <v>41</v>
      </c>
      <c r="F811" s="7">
        <v>5</v>
      </c>
      <c r="G811" s="7" t="s">
        <v>19</v>
      </c>
      <c r="H811" s="7" t="s">
        <v>20</v>
      </c>
      <c r="I811" s="7">
        <v>687</v>
      </c>
      <c r="J811" s="7">
        <v>1.0450999999999999</v>
      </c>
      <c r="K811" s="7">
        <v>687</v>
      </c>
      <c r="L811" s="41">
        <v>1.1858</v>
      </c>
      <c r="M811" s="7">
        <f t="shared" si="141"/>
        <v>0.14070000000000005</v>
      </c>
      <c r="N811" s="8">
        <v>0</v>
      </c>
      <c r="O811" s="8">
        <v>0</v>
      </c>
      <c r="P811" s="7">
        <v>20.95</v>
      </c>
      <c r="Q811" s="52">
        <v>13.6</v>
      </c>
      <c r="S811" s="9">
        <v>41323</v>
      </c>
      <c r="T811" s="9">
        <v>41326</v>
      </c>
      <c r="U811" s="7">
        <v>3</v>
      </c>
      <c r="V811" s="8">
        <f t="shared" si="142"/>
        <v>0</v>
      </c>
      <c r="W811" s="8">
        <f t="shared" si="143"/>
        <v>0</v>
      </c>
      <c r="X811" s="8"/>
      <c r="Y811" s="8"/>
      <c r="Z811" s="8"/>
    </row>
    <row r="812" spans="1:29" x14ac:dyDescent="0.2">
      <c r="A812" s="7" t="s">
        <v>4</v>
      </c>
      <c r="B812" s="7" t="s">
        <v>5</v>
      </c>
      <c r="C812" s="7" t="s">
        <v>6</v>
      </c>
      <c r="D812" s="7">
        <v>48</v>
      </c>
      <c r="E812" s="7">
        <v>42</v>
      </c>
      <c r="F812" s="7">
        <v>6</v>
      </c>
      <c r="G812" s="7" t="s">
        <v>19</v>
      </c>
      <c r="H812" s="7" t="s">
        <v>20</v>
      </c>
      <c r="I812" s="7">
        <v>696</v>
      </c>
      <c r="J812" s="7">
        <v>1.0587</v>
      </c>
      <c r="K812" s="7">
        <v>696</v>
      </c>
      <c r="L812" s="41">
        <v>1.1874</v>
      </c>
      <c r="M812" s="7">
        <f t="shared" si="141"/>
        <v>0.12870000000000004</v>
      </c>
      <c r="N812" s="8">
        <v>1.3</v>
      </c>
      <c r="O812" s="8">
        <v>0</v>
      </c>
      <c r="P812" s="44">
        <v>15.08</v>
      </c>
      <c r="Q812" s="52">
        <v>12.3</v>
      </c>
      <c r="S812" s="9">
        <v>41323</v>
      </c>
      <c r="T812" s="9">
        <v>41326</v>
      </c>
      <c r="U812" s="7">
        <v>3</v>
      </c>
      <c r="V812" s="8">
        <f t="shared" si="142"/>
        <v>1.3108625544802441</v>
      </c>
      <c r="W812" s="8">
        <f t="shared" si="143"/>
        <v>10.185412233723728</v>
      </c>
      <c r="X812" s="8"/>
      <c r="Y812" s="8"/>
      <c r="Z812" s="8"/>
    </row>
    <row r="813" spans="1:29" x14ac:dyDescent="0.2">
      <c r="A813" s="7" t="s">
        <v>4</v>
      </c>
      <c r="B813" s="7" t="s">
        <v>5</v>
      </c>
      <c r="C813" s="7" t="s">
        <v>7</v>
      </c>
      <c r="D813" s="7">
        <v>48</v>
      </c>
      <c r="E813" s="7">
        <v>43</v>
      </c>
      <c r="F813" s="7">
        <v>1</v>
      </c>
      <c r="G813" s="7" t="s">
        <v>19</v>
      </c>
      <c r="H813" s="7" t="s">
        <v>20</v>
      </c>
      <c r="I813" s="7">
        <v>705</v>
      </c>
      <c r="J813" s="7">
        <v>1.0525</v>
      </c>
      <c r="K813" s="7">
        <v>705</v>
      </c>
      <c r="L813" s="41">
        <v>1.1639999999999999</v>
      </c>
      <c r="M813" s="7">
        <f t="shared" si="141"/>
        <v>0.11149999999999993</v>
      </c>
      <c r="N813" s="8">
        <v>0.8</v>
      </c>
      <c r="P813" s="7">
        <v>23.68</v>
      </c>
      <c r="Q813" s="52">
        <v>14.6</v>
      </c>
      <c r="S813" s="9">
        <v>41323</v>
      </c>
      <c r="T813" s="9">
        <v>41326</v>
      </c>
      <c r="U813" s="7">
        <v>3</v>
      </c>
      <c r="V813" s="8">
        <f t="shared" si="142"/>
        <v>0.8066846489109194</v>
      </c>
      <c r="W813" s="8">
        <f t="shared" si="143"/>
        <v>7.2348399005463664</v>
      </c>
      <c r="X813" s="8">
        <f>AVERAGE(W813:W818)</f>
        <v>21.569482400371701</v>
      </c>
      <c r="Y813" s="8">
        <f>_xlfn.STDEV.S(W813:W818)</f>
        <v>16.781989074901698</v>
      </c>
      <c r="Z813" s="8"/>
      <c r="AA813" s="16">
        <f t="shared" ref="AA813:AA818" si="144">W813/22846</f>
        <v>3.166786264793122E-4</v>
      </c>
      <c r="AB813" s="16">
        <f>AVERAGE(AA813:AA818)</f>
        <v>9.44125116010317E-4</v>
      </c>
      <c r="AC813" s="16">
        <f>_xlfn.STDEV.S(AA813:AA818)</f>
        <v>7.3457012496286887E-4</v>
      </c>
    </row>
    <row r="814" spans="1:29" x14ac:dyDescent="0.2">
      <c r="A814" s="7" t="s">
        <v>4</v>
      </c>
      <c r="B814" s="7" t="s">
        <v>5</v>
      </c>
      <c r="C814" s="7" t="s">
        <v>7</v>
      </c>
      <c r="D814" s="7">
        <v>48</v>
      </c>
      <c r="E814" s="7">
        <v>44</v>
      </c>
      <c r="F814" s="7">
        <v>2</v>
      </c>
      <c r="G814" s="7" t="s">
        <v>19</v>
      </c>
      <c r="H814" s="7" t="s">
        <v>20</v>
      </c>
      <c r="I814" s="7">
        <v>714</v>
      </c>
      <c r="J814" s="7">
        <v>1.0478000000000001</v>
      </c>
      <c r="K814" s="7">
        <v>714</v>
      </c>
      <c r="L814" s="41">
        <v>1.1591</v>
      </c>
      <c r="M814" s="7">
        <f t="shared" si="141"/>
        <v>0.11129999999999995</v>
      </c>
      <c r="N814" s="8">
        <v>2.2999999999999998</v>
      </c>
      <c r="P814" s="7">
        <v>13.21</v>
      </c>
      <c r="Q814" s="52">
        <v>12</v>
      </c>
      <c r="S814" s="9">
        <v>41323</v>
      </c>
      <c r="T814" s="9">
        <v>41326</v>
      </c>
      <c r="U814" s="7">
        <v>3</v>
      </c>
      <c r="V814" s="8">
        <f t="shared" si="142"/>
        <v>2.3192183656188932</v>
      </c>
      <c r="W814" s="8">
        <f t="shared" si="143"/>
        <v>20.837541470070928</v>
      </c>
      <c r="X814" s="8"/>
      <c r="Y814" s="8"/>
      <c r="Z814" s="8"/>
      <c r="AA814" s="16">
        <f t="shared" si="144"/>
        <v>9.1208708176796502E-4</v>
      </c>
    </row>
    <row r="815" spans="1:29" x14ac:dyDescent="0.2">
      <c r="A815" s="7" t="s">
        <v>4</v>
      </c>
      <c r="B815" s="7" t="s">
        <v>5</v>
      </c>
      <c r="C815" s="7" t="s">
        <v>7</v>
      </c>
      <c r="D815" s="7">
        <v>48</v>
      </c>
      <c r="E815" s="7">
        <v>45</v>
      </c>
      <c r="F815" s="7">
        <v>3</v>
      </c>
      <c r="G815" s="7" t="s">
        <v>19</v>
      </c>
      <c r="H815" s="7" t="s">
        <v>20</v>
      </c>
      <c r="I815" s="7">
        <v>723</v>
      </c>
      <c r="J815" s="7">
        <v>1.0531999999999999</v>
      </c>
      <c r="K815" s="7">
        <v>723</v>
      </c>
      <c r="L815" s="41">
        <v>1.2358</v>
      </c>
      <c r="M815" s="7">
        <f t="shared" si="141"/>
        <v>0.1826000000000001</v>
      </c>
      <c r="N815" s="8">
        <v>3.9</v>
      </c>
      <c r="O815" s="46"/>
      <c r="P815" s="44">
        <v>25.2</v>
      </c>
      <c r="Q815" s="52">
        <v>14.5</v>
      </c>
      <c r="S815" s="9">
        <v>41323</v>
      </c>
      <c r="T815" s="9">
        <v>41326</v>
      </c>
      <c r="U815" s="7">
        <v>3</v>
      </c>
      <c r="V815" s="8">
        <f t="shared" si="142"/>
        <v>3.932587663440732</v>
      </c>
      <c r="W815" s="8">
        <f t="shared" si="143"/>
        <v>21.536624662873656</v>
      </c>
      <c r="X815" s="8"/>
      <c r="Y815" s="8"/>
      <c r="Z815" s="8"/>
      <c r="AA815" s="16">
        <f t="shared" si="144"/>
        <v>9.4268688885904125E-4</v>
      </c>
    </row>
    <row r="816" spans="1:29" x14ac:dyDescent="0.2">
      <c r="A816" s="7" t="s">
        <v>4</v>
      </c>
      <c r="B816" s="7" t="s">
        <v>5</v>
      </c>
      <c r="C816" s="7" t="s">
        <v>7</v>
      </c>
      <c r="D816" s="7">
        <v>48</v>
      </c>
      <c r="E816" s="7">
        <v>46</v>
      </c>
      <c r="F816" s="7">
        <v>4</v>
      </c>
      <c r="G816" s="7" t="s">
        <v>19</v>
      </c>
      <c r="H816" s="7" t="s">
        <v>20</v>
      </c>
      <c r="I816" s="7">
        <v>732</v>
      </c>
      <c r="J816" s="7">
        <v>1.0457000000000001</v>
      </c>
      <c r="K816" s="7">
        <v>732</v>
      </c>
      <c r="L816" s="41">
        <v>1.2224999999999999</v>
      </c>
      <c r="M816" s="7">
        <f t="shared" si="141"/>
        <v>0.17679999999999985</v>
      </c>
      <c r="N816" s="8">
        <v>6</v>
      </c>
      <c r="O816" s="46"/>
      <c r="P816" s="44">
        <v>26.66</v>
      </c>
      <c r="Q816" s="52">
        <v>14.9</v>
      </c>
      <c r="S816" s="9">
        <v>41323</v>
      </c>
      <c r="T816" s="9">
        <v>41326</v>
      </c>
      <c r="U816" s="7">
        <v>3</v>
      </c>
      <c r="V816" s="8">
        <f t="shared" si="142"/>
        <v>6.0501348668318951</v>
      </c>
      <c r="W816" s="8">
        <f t="shared" si="143"/>
        <v>34.220219835022064</v>
      </c>
      <c r="X816" s="8"/>
      <c r="Y816" s="8"/>
      <c r="Z816" s="8"/>
      <c r="AA816" s="16">
        <f t="shared" si="144"/>
        <v>1.4978648268853219E-3</v>
      </c>
    </row>
    <row r="817" spans="1:32" x14ac:dyDescent="0.2">
      <c r="A817" s="7" t="s">
        <v>4</v>
      </c>
      <c r="B817" s="7" t="s">
        <v>5</v>
      </c>
      <c r="C817" s="7" t="s">
        <v>7</v>
      </c>
      <c r="D817" s="7">
        <v>48</v>
      </c>
      <c r="E817" s="7">
        <v>47</v>
      </c>
      <c r="F817" s="7">
        <v>5</v>
      </c>
      <c r="G817" s="7" t="s">
        <v>19</v>
      </c>
      <c r="H817" s="7" t="s">
        <v>20</v>
      </c>
      <c r="I817" s="7">
        <v>741</v>
      </c>
      <c r="J817" s="7">
        <v>1.0398000000000001</v>
      </c>
      <c r="K817" s="7">
        <v>741</v>
      </c>
      <c r="L817" s="41">
        <v>1.2171000000000001</v>
      </c>
      <c r="M817" s="7">
        <f t="shared" si="141"/>
        <v>0.17730000000000001</v>
      </c>
      <c r="N817" s="8">
        <v>0</v>
      </c>
      <c r="O817" s="46"/>
      <c r="P817" s="44">
        <v>24.65</v>
      </c>
      <c r="Q817" s="52">
        <v>14.8</v>
      </c>
      <c r="S817" s="9">
        <v>41323</v>
      </c>
      <c r="T817" s="9">
        <v>41326</v>
      </c>
      <c r="U817" s="7">
        <v>3</v>
      </c>
      <c r="V817" s="8">
        <f t="shared" si="142"/>
        <v>0</v>
      </c>
      <c r="W817" s="8">
        <f t="shared" si="143"/>
        <v>0</v>
      </c>
      <c r="X817" s="8"/>
      <c r="Y817" s="8"/>
      <c r="Z817" s="8"/>
      <c r="AA817" s="16">
        <f t="shared" si="144"/>
        <v>0</v>
      </c>
    </row>
    <row r="818" spans="1:32" x14ac:dyDescent="0.2">
      <c r="A818" s="7" t="s">
        <v>4</v>
      </c>
      <c r="B818" s="7" t="s">
        <v>5</v>
      </c>
      <c r="C818" s="7" t="s">
        <v>7</v>
      </c>
      <c r="D818" s="7">
        <v>48</v>
      </c>
      <c r="E818" s="7">
        <v>48</v>
      </c>
      <c r="F818" s="7">
        <v>6</v>
      </c>
      <c r="G818" s="7" t="s">
        <v>19</v>
      </c>
      <c r="H818" s="7" t="s">
        <v>20</v>
      </c>
      <c r="I818" s="7">
        <v>750</v>
      </c>
      <c r="J818" s="7">
        <v>1.0467</v>
      </c>
      <c r="K818" s="7">
        <v>750</v>
      </c>
      <c r="L818" s="41">
        <v>1.2324999999999999</v>
      </c>
      <c r="M818" s="7">
        <f t="shared" si="141"/>
        <v>0.18579999999999997</v>
      </c>
      <c r="N818" s="8">
        <v>8.4</v>
      </c>
      <c r="O818" s="46"/>
      <c r="P818" s="44">
        <v>28.58</v>
      </c>
      <c r="Q818" s="52">
        <v>15.4</v>
      </c>
      <c r="S818" s="9">
        <v>41323</v>
      </c>
      <c r="T818" s="9">
        <v>41326</v>
      </c>
      <c r="U818" s="7">
        <v>3</v>
      </c>
      <c r="V818" s="8">
        <f t="shared" si="142"/>
        <v>8.4701888135646541</v>
      </c>
      <c r="W818" s="8">
        <f t="shared" si="143"/>
        <v>45.587668533717199</v>
      </c>
      <c r="X818" s="8"/>
      <c r="Y818" s="8"/>
      <c r="Z818" s="8"/>
      <c r="AA818" s="16">
        <f t="shared" si="144"/>
        <v>1.9954332720702617E-3</v>
      </c>
    </row>
    <row r="819" spans="1:32" x14ac:dyDescent="0.2">
      <c r="A819" s="7" t="s">
        <v>4</v>
      </c>
      <c r="B819" s="7" t="s">
        <v>5</v>
      </c>
      <c r="C819" s="7" t="s">
        <v>9</v>
      </c>
      <c r="D819" s="7">
        <v>48</v>
      </c>
      <c r="E819" s="7">
        <v>49</v>
      </c>
      <c r="F819" s="7">
        <v>1</v>
      </c>
      <c r="G819" s="7" t="s">
        <v>17</v>
      </c>
      <c r="H819" s="7" t="s">
        <v>18</v>
      </c>
      <c r="I819" s="7">
        <v>812</v>
      </c>
      <c r="J819" s="7">
        <v>1.0497000000000001</v>
      </c>
      <c r="K819" s="7">
        <v>812</v>
      </c>
      <c r="L819" s="41">
        <v>1.1942999999999999</v>
      </c>
      <c r="M819" s="7">
        <f t="shared" si="141"/>
        <v>0.14459999999999984</v>
      </c>
      <c r="N819" s="8">
        <v>57.8</v>
      </c>
      <c r="P819" s="7">
        <v>12.91</v>
      </c>
      <c r="Q819" s="52">
        <v>12</v>
      </c>
      <c r="S819" s="9">
        <v>41323</v>
      </c>
      <c r="T819" s="9">
        <v>41339</v>
      </c>
      <c r="U819" s="7">
        <v>16</v>
      </c>
      <c r="V819" s="8">
        <f t="shared" si="142"/>
        <v>60.422886389386683</v>
      </c>
      <c r="W819" s="8">
        <f t="shared" si="143"/>
        <v>417.86228485053078</v>
      </c>
      <c r="X819" s="8">
        <f>AVERAGE(W819:W824)</f>
        <v>596.25395358233902</v>
      </c>
      <c r="Y819" s="8">
        <f>_xlfn.STDEV.S(W819:W824)</f>
        <v>393.251854276019</v>
      </c>
      <c r="Z819" s="8"/>
      <c r="AA819" s="16">
        <f t="shared" ref="AA819:AA824" si="145">W819/25727</f>
        <v>1.6242169116124337E-2</v>
      </c>
      <c r="AB819" s="16">
        <f>AVERAGE(AA819:AA824)</f>
        <v>2.317619440985498E-2</v>
      </c>
      <c r="AC819" s="16">
        <f>_xlfn.STDEV.S(AA819:AA824)</f>
        <v>1.5285569801221246E-2</v>
      </c>
      <c r="AD819" s="7">
        <f>AB819*100</f>
        <v>2.317619440985498</v>
      </c>
      <c r="AE819" s="7">
        <f>AC819*100</f>
        <v>1.5285569801221246</v>
      </c>
      <c r="AF819" s="56" t="s">
        <v>52</v>
      </c>
    </row>
    <row r="820" spans="1:32" x14ac:dyDescent="0.2">
      <c r="A820" s="7" t="s">
        <v>4</v>
      </c>
      <c r="B820" s="7" t="s">
        <v>5</v>
      </c>
      <c r="C820" s="7" t="s">
        <v>9</v>
      </c>
      <c r="D820" s="7">
        <v>48</v>
      </c>
      <c r="E820" s="7">
        <v>50</v>
      </c>
      <c r="F820" s="7">
        <v>2</v>
      </c>
      <c r="G820" s="7" t="s">
        <v>17</v>
      </c>
      <c r="H820" s="7" t="s">
        <v>18</v>
      </c>
      <c r="I820" s="7">
        <v>821</v>
      </c>
      <c r="J820" s="7">
        <v>1.0528</v>
      </c>
      <c r="K820" s="7">
        <v>821</v>
      </c>
      <c r="L820" s="41">
        <v>1.427</v>
      </c>
      <c r="M820" s="7">
        <f t="shared" si="141"/>
        <v>0.37420000000000009</v>
      </c>
      <c r="N820" s="8">
        <v>0</v>
      </c>
      <c r="P820" s="7">
        <v>23.31</v>
      </c>
      <c r="Q820" s="52">
        <v>14.3</v>
      </c>
      <c r="S820" s="9">
        <v>41323</v>
      </c>
      <c r="T820" s="9">
        <v>41339</v>
      </c>
      <c r="U820" s="7">
        <v>16</v>
      </c>
      <c r="V820" s="8">
        <f t="shared" si="142"/>
        <v>0</v>
      </c>
      <c r="W820" s="8">
        <f t="shared" si="143"/>
        <v>0</v>
      </c>
      <c r="X820" s="8"/>
      <c r="Y820" s="8"/>
      <c r="Z820" s="8"/>
      <c r="AA820" s="16">
        <f t="shared" si="145"/>
        <v>0</v>
      </c>
    </row>
    <row r="821" spans="1:32" x14ac:dyDescent="0.2">
      <c r="A821" s="7" t="s">
        <v>4</v>
      </c>
      <c r="B821" s="7" t="s">
        <v>5</v>
      </c>
      <c r="C821" s="7" t="s">
        <v>9</v>
      </c>
      <c r="D821" s="7">
        <v>48</v>
      </c>
      <c r="E821" s="7">
        <v>51</v>
      </c>
      <c r="F821" s="7">
        <v>3</v>
      </c>
      <c r="G821" s="7" t="s">
        <v>17</v>
      </c>
      <c r="H821" s="7" t="s">
        <v>18</v>
      </c>
      <c r="I821" s="7">
        <v>830</v>
      </c>
      <c r="J821" s="7">
        <v>1.0519000000000001</v>
      </c>
      <c r="K821" s="7">
        <v>830</v>
      </c>
      <c r="L821" s="41">
        <v>1.2692000000000001</v>
      </c>
      <c r="M821" s="7">
        <f t="shared" si="141"/>
        <v>0.21730000000000005</v>
      </c>
      <c r="N821" s="8">
        <v>120.9</v>
      </c>
      <c r="P821" s="7">
        <v>20.72</v>
      </c>
      <c r="Q821" s="52">
        <v>13.6</v>
      </c>
      <c r="S821" s="9">
        <v>41323</v>
      </c>
      <c r="T821" s="9">
        <v>41339</v>
      </c>
      <c r="U821" s="7">
        <v>16</v>
      </c>
      <c r="V821" s="8">
        <f t="shared" si="142"/>
        <v>126.38627966222926</v>
      </c>
      <c r="W821" s="8">
        <f t="shared" si="143"/>
        <v>581.62116733653579</v>
      </c>
      <c r="X821" s="8"/>
      <c r="Y821" s="8"/>
      <c r="Z821" s="8"/>
      <c r="AA821" s="16">
        <f t="shared" si="145"/>
        <v>2.2607422837351256E-2</v>
      </c>
    </row>
    <row r="822" spans="1:32" x14ac:dyDescent="0.2">
      <c r="A822" s="7" t="s">
        <v>4</v>
      </c>
      <c r="B822" s="7" t="s">
        <v>5</v>
      </c>
      <c r="C822" s="7" t="s">
        <v>9</v>
      </c>
      <c r="D822" s="7">
        <v>48</v>
      </c>
      <c r="E822" s="7">
        <v>52</v>
      </c>
      <c r="F822" s="7">
        <v>4</v>
      </c>
      <c r="G822" s="7" t="s">
        <v>17</v>
      </c>
      <c r="H822" s="7" t="s">
        <v>18</v>
      </c>
      <c r="I822" s="7">
        <v>839</v>
      </c>
      <c r="J822" s="7">
        <v>1.0530999999999999</v>
      </c>
      <c r="K822" s="7">
        <v>839</v>
      </c>
      <c r="L822" s="41">
        <v>1.2857000000000001</v>
      </c>
      <c r="M822" s="7">
        <f t="shared" si="141"/>
        <v>0.23260000000000014</v>
      </c>
      <c r="N822" s="8">
        <v>119.1</v>
      </c>
      <c r="P822" s="7">
        <v>19.07</v>
      </c>
      <c r="Q822" s="52">
        <v>13.5</v>
      </c>
      <c r="S822" s="9">
        <v>41323</v>
      </c>
      <c r="T822" s="9">
        <v>41339</v>
      </c>
      <c r="U822" s="7">
        <v>16</v>
      </c>
      <c r="V822" s="8">
        <f t="shared" si="142"/>
        <v>124.50459807916876</v>
      </c>
      <c r="W822" s="8">
        <f t="shared" si="143"/>
        <v>535.27342252437097</v>
      </c>
      <c r="X822" s="8"/>
      <c r="Y822" s="8"/>
      <c r="Z822" s="8"/>
      <c r="AA822" s="16">
        <f t="shared" si="145"/>
        <v>2.0805901291420334E-2</v>
      </c>
    </row>
    <row r="823" spans="1:32" x14ac:dyDescent="0.2">
      <c r="A823" s="7" t="s">
        <v>4</v>
      </c>
      <c r="B823" s="7" t="s">
        <v>5</v>
      </c>
      <c r="C823" s="7" t="s">
        <v>9</v>
      </c>
      <c r="D823" s="7">
        <v>48</v>
      </c>
      <c r="E823" s="7">
        <v>53</v>
      </c>
      <c r="F823" s="7">
        <v>5</v>
      </c>
      <c r="G823" s="7" t="s">
        <v>17</v>
      </c>
      <c r="H823" s="7" t="s">
        <v>18</v>
      </c>
      <c r="I823" s="7">
        <v>848</v>
      </c>
      <c r="J823" s="7">
        <v>1.0563</v>
      </c>
      <c r="K823" s="7">
        <v>848</v>
      </c>
      <c r="L823" s="41">
        <v>1.3076000000000001</v>
      </c>
      <c r="M823" s="7">
        <f t="shared" si="141"/>
        <v>0.25130000000000008</v>
      </c>
      <c r="N823" s="8">
        <v>221.2</v>
      </c>
      <c r="P823" s="7">
        <v>19.66</v>
      </c>
      <c r="Q823" s="52">
        <v>13.7</v>
      </c>
      <c r="S823" s="9">
        <v>41323</v>
      </c>
      <c r="T823" s="9">
        <v>41339</v>
      </c>
      <c r="U823" s="7">
        <v>16</v>
      </c>
      <c r="V823" s="8">
        <f t="shared" si="142"/>
        <v>231.23775898498849</v>
      </c>
      <c r="W823" s="8">
        <f t="shared" si="143"/>
        <v>920.16617184635265</v>
      </c>
      <c r="X823" s="8"/>
      <c r="Y823" s="8"/>
      <c r="Z823" s="8"/>
      <c r="AA823" s="16">
        <f t="shared" si="145"/>
        <v>3.576655544161203E-2</v>
      </c>
    </row>
    <row r="824" spans="1:32" x14ac:dyDescent="0.2">
      <c r="A824" s="7" t="s">
        <v>4</v>
      </c>
      <c r="B824" s="7" t="s">
        <v>5</v>
      </c>
      <c r="C824" s="7" t="s">
        <v>9</v>
      </c>
      <c r="D824" s="7">
        <v>48</v>
      </c>
      <c r="E824" s="7">
        <v>54</v>
      </c>
      <c r="F824" s="7">
        <v>6</v>
      </c>
      <c r="G824" s="7" t="s">
        <v>17</v>
      </c>
      <c r="H824" s="7" t="s">
        <v>18</v>
      </c>
      <c r="I824" s="7">
        <v>857</v>
      </c>
      <c r="J824" s="7">
        <v>1.0589999999999999</v>
      </c>
      <c r="K824" s="7">
        <v>857</v>
      </c>
      <c r="L824" s="41">
        <v>1.2403999999999999</v>
      </c>
      <c r="M824" s="7">
        <f t="shared" si="141"/>
        <v>0.18140000000000001</v>
      </c>
      <c r="N824" s="8">
        <v>194.8</v>
      </c>
      <c r="P824" s="44">
        <v>15.54</v>
      </c>
      <c r="Q824" s="52">
        <v>12.9</v>
      </c>
      <c r="S824" s="9">
        <v>41323</v>
      </c>
      <c r="T824" s="9">
        <v>41339</v>
      </c>
      <c r="U824" s="7">
        <v>16</v>
      </c>
      <c r="V824" s="8">
        <f t="shared" si="142"/>
        <v>203.63976243343473</v>
      </c>
      <c r="W824" s="8">
        <f t="shared" si="143"/>
        <v>1122.6006749362443</v>
      </c>
      <c r="X824" s="8"/>
      <c r="Y824" s="8"/>
      <c r="Z824" s="8"/>
      <c r="AA824" s="16">
        <f t="shared" si="145"/>
        <v>4.3635117772621926E-2</v>
      </c>
    </row>
    <row r="825" spans="1:32" x14ac:dyDescent="0.2">
      <c r="A825" s="7" t="s">
        <v>4</v>
      </c>
      <c r="B825" s="7" t="s">
        <v>5</v>
      </c>
      <c r="C825" s="7" t="s">
        <v>8</v>
      </c>
      <c r="D825" s="7">
        <v>48</v>
      </c>
      <c r="E825" s="7">
        <v>55</v>
      </c>
      <c r="F825" s="7">
        <v>1</v>
      </c>
      <c r="G825" s="7" t="s">
        <v>17</v>
      </c>
      <c r="H825" s="7" t="s">
        <v>18</v>
      </c>
      <c r="I825" s="7">
        <v>758</v>
      </c>
      <c r="J825" s="7">
        <v>1.0509999999999999</v>
      </c>
      <c r="K825" s="7">
        <v>758</v>
      </c>
      <c r="L825" s="41">
        <v>1.3776999999999999</v>
      </c>
      <c r="M825" s="7">
        <f t="shared" si="141"/>
        <v>0.32669999999999999</v>
      </c>
      <c r="N825" s="8">
        <v>37.4</v>
      </c>
      <c r="P825" s="7">
        <v>24.26</v>
      </c>
      <c r="Q825" s="52">
        <v>14.7</v>
      </c>
      <c r="S825" s="9">
        <v>41323</v>
      </c>
      <c r="T825" s="9">
        <v>41339</v>
      </c>
      <c r="U825" s="7">
        <v>16</v>
      </c>
      <c r="V825" s="8">
        <f t="shared" si="142"/>
        <v>39.097161781367852</v>
      </c>
      <c r="W825" s="8">
        <f t="shared" si="143"/>
        <v>119.67297759830993</v>
      </c>
      <c r="X825" s="8">
        <f>AVERAGE(W825:W830)</f>
        <v>122.21370162674314</v>
      </c>
      <c r="Y825" s="8">
        <f>_xlfn.STDEV.S(W825:W830)</f>
        <v>77.296056913373889</v>
      </c>
      <c r="Z825" s="8"/>
      <c r="AA825" s="16">
        <f t="shared" ref="AA825:AA830" si="146">W825/41719</f>
        <v>2.8685485653613444E-3</v>
      </c>
      <c r="AB825" s="16">
        <f>AVERAGE(AA825:AA830)</f>
        <v>2.929449450531967E-3</v>
      </c>
      <c r="AC825" s="16">
        <f>_xlfn.STDEV.S(AA825:AA830)</f>
        <v>1.8527782764058082E-3</v>
      </c>
      <c r="AD825" s="7">
        <f>AB825*1000</f>
        <v>2.9294494505319668</v>
      </c>
      <c r="AE825" s="7">
        <f>AC825*1000</f>
        <v>1.8527782764058083</v>
      </c>
      <c r="AF825" s="56" t="s">
        <v>53</v>
      </c>
    </row>
    <row r="826" spans="1:32" x14ac:dyDescent="0.2">
      <c r="A826" s="7" t="s">
        <v>4</v>
      </c>
      <c r="B826" s="7" t="s">
        <v>5</v>
      </c>
      <c r="C826" s="7" t="s">
        <v>8</v>
      </c>
      <c r="D826" s="7">
        <v>48</v>
      </c>
      <c r="E826" s="7">
        <v>56</v>
      </c>
      <c r="F826" s="7">
        <v>2</v>
      </c>
      <c r="G826" s="7" t="s">
        <v>17</v>
      </c>
      <c r="H826" s="7" t="s">
        <v>18</v>
      </c>
      <c r="I826" s="7">
        <v>767</v>
      </c>
      <c r="J826" s="7">
        <v>1.0468999999999999</v>
      </c>
      <c r="K826" s="7">
        <v>767</v>
      </c>
      <c r="L826" s="41">
        <v>1.3535999999999999</v>
      </c>
      <c r="M826" s="7">
        <f t="shared" si="141"/>
        <v>0.30669999999999997</v>
      </c>
      <c r="N826" s="8">
        <v>55</v>
      </c>
      <c r="P826" s="7">
        <v>28.06</v>
      </c>
      <c r="Q826" s="52">
        <v>15.2</v>
      </c>
      <c r="S826" s="9">
        <v>41323</v>
      </c>
      <c r="T826" s="9">
        <v>41339</v>
      </c>
      <c r="U826" s="7">
        <v>16</v>
      </c>
      <c r="V826" s="8">
        <f t="shared" si="142"/>
        <v>57.495826149070375</v>
      </c>
      <c r="W826" s="8">
        <f t="shared" si="143"/>
        <v>187.46601287600384</v>
      </c>
      <c r="X826" s="8"/>
      <c r="Y826" s="8"/>
      <c r="Z826" s="8"/>
      <c r="AA826" s="16">
        <f t="shared" si="146"/>
        <v>4.4935404222537414E-3</v>
      </c>
    </row>
    <row r="827" spans="1:32" x14ac:dyDescent="0.2">
      <c r="A827" s="7" t="s">
        <v>4</v>
      </c>
      <c r="B827" s="7" t="s">
        <v>5</v>
      </c>
      <c r="C827" s="7" t="s">
        <v>8</v>
      </c>
      <c r="D827" s="7">
        <v>48</v>
      </c>
      <c r="E827" s="7">
        <v>57</v>
      </c>
      <c r="F827" s="7">
        <v>3</v>
      </c>
      <c r="G827" s="7" t="s">
        <v>17</v>
      </c>
      <c r="H827" s="7" t="s">
        <v>18</v>
      </c>
      <c r="I827" s="7">
        <v>776</v>
      </c>
      <c r="J827" s="7">
        <v>1.0449999999999999</v>
      </c>
      <c r="K827" s="7">
        <v>776</v>
      </c>
      <c r="L827" s="41">
        <v>1.2972999999999999</v>
      </c>
      <c r="M827" s="7">
        <f t="shared" si="141"/>
        <v>0.25229999999999997</v>
      </c>
      <c r="N827" s="8">
        <v>10.5</v>
      </c>
      <c r="P827" s="7">
        <v>25.92</v>
      </c>
      <c r="Q827" s="52">
        <v>14.7</v>
      </c>
      <c r="S827" s="9">
        <v>41323</v>
      </c>
      <c r="T827" s="9">
        <v>41339</v>
      </c>
      <c r="U827" s="7">
        <v>16</v>
      </c>
      <c r="V827" s="8">
        <f t="shared" si="142"/>
        <v>10.976475901186163</v>
      </c>
      <c r="W827" s="8">
        <f t="shared" si="143"/>
        <v>43.505651609933274</v>
      </c>
      <c r="X827" s="8"/>
      <c r="Y827" s="8"/>
      <c r="Z827" s="8"/>
      <c r="AA827" s="16">
        <f t="shared" si="146"/>
        <v>1.0428258493715879E-3</v>
      </c>
    </row>
    <row r="828" spans="1:32" x14ac:dyDescent="0.2">
      <c r="A828" s="7" t="s">
        <v>4</v>
      </c>
      <c r="B828" s="7" t="s">
        <v>5</v>
      </c>
      <c r="C828" s="7" t="s">
        <v>8</v>
      </c>
      <c r="D828" s="7">
        <v>48</v>
      </c>
      <c r="E828" s="7">
        <v>58</v>
      </c>
      <c r="F828" s="7">
        <v>4</v>
      </c>
      <c r="G828" s="7" t="s">
        <v>17</v>
      </c>
      <c r="H828" s="7" t="s">
        <v>18</v>
      </c>
      <c r="I828" s="7">
        <v>785</v>
      </c>
      <c r="J828" s="7">
        <v>1.0446</v>
      </c>
      <c r="K828" s="7">
        <v>785</v>
      </c>
      <c r="L828" s="41">
        <v>1.1731</v>
      </c>
      <c r="M828" s="7">
        <f t="shared" si="141"/>
        <v>0.12850000000000006</v>
      </c>
      <c r="N828" s="8">
        <v>10.6</v>
      </c>
      <c r="P828" s="7">
        <v>13.49</v>
      </c>
      <c r="Q828" s="52">
        <v>12.2</v>
      </c>
      <c r="S828" s="9">
        <v>41323</v>
      </c>
      <c r="T828" s="9">
        <v>41339</v>
      </c>
      <c r="U828" s="7">
        <v>16</v>
      </c>
      <c r="V828" s="8">
        <f t="shared" si="142"/>
        <v>11.081013766911745</v>
      </c>
      <c r="W828" s="8">
        <f t="shared" si="143"/>
        <v>86.233570170519386</v>
      </c>
      <c r="X828" s="8"/>
      <c r="Y828" s="8"/>
      <c r="Z828" s="8"/>
      <c r="AA828" s="16">
        <f t="shared" si="146"/>
        <v>2.0670095201351757E-3</v>
      </c>
    </row>
    <row r="829" spans="1:32" x14ac:dyDescent="0.2">
      <c r="A829" s="7" t="s">
        <v>4</v>
      </c>
      <c r="B829" s="7" t="s">
        <v>5</v>
      </c>
      <c r="C829" s="7" t="s">
        <v>8</v>
      </c>
      <c r="D829" s="7">
        <v>48</v>
      </c>
      <c r="E829" s="7">
        <v>59</v>
      </c>
      <c r="F829" s="7">
        <v>5</v>
      </c>
      <c r="G829" s="7" t="s">
        <v>17</v>
      </c>
      <c r="H829" s="7" t="s">
        <v>18</v>
      </c>
      <c r="I829" s="7">
        <v>794</v>
      </c>
      <c r="J829" s="7">
        <v>1.0571999999999999</v>
      </c>
      <c r="K829" s="7">
        <v>794</v>
      </c>
      <c r="L829" s="41">
        <v>1.2546999999999999</v>
      </c>
      <c r="M829" s="7">
        <f t="shared" si="141"/>
        <v>0.19750000000000001</v>
      </c>
      <c r="N829" s="8">
        <v>10.7</v>
      </c>
      <c r="P829" s="44">
        <v>13.64</v>
      </c>
      <c r="Q829" s="52">
        <v>12.2</v>
      </c>
      <c r="S829" s="9">
        <v>41323</v>
      </c>
      <c r="T829" s="9">
        <v>41339</v>
      </c>
      <c r="U829" s="7">
        <v>16</v>
      </c>
      <c r="V829" s="8">
        <f t="shared" si="142"/>
        <v>11.185551632637328</v>
      </c>
      <c r="W829" s="8">
        <f t="shared" si="143"/>
        <v>56.635704469049756</v>
      </c>
      <c r="X829" s="8"/>
      <c r="Y829" s="8"/>
      <c r="Z829" s="8"/>
      <c r="AA829" s="16">
        <f t="shared" si="146"/>
        <v>1.3575518221685505E-3</v>
      </c>
    </row>
    <row r="830" spans="1:32" x14ac:dyDescent="0.2">
      <c r="A830" s="7" t="s">
        <v>4</v>
      </c>
      <c r="B830" s="7" t="s">
        <v>5</v>
      </c>
      <c r="C830" s="7" t="s">
        <v>8</v>
      </c>
      <c r="D830" s="7">
        <v>48</v>
      </c>
      <c r="E830" s="7">
        <v>60</v>
      </c>
      <c r="F830" s="7">
        <v>6</v>
      </c>
      <c r="G830" s="7" t="s">
        <v>17</v>
      </c>
      <c r="H830" s="7" t="s">
        <v>18</v>
      </c>
      <c r="I830" s="7">
        <v>803</v>
      </c>
      <c r="J830" s="7">
        <v>1.0384</v>
      </c>
      <c r="K830" s="7">
        <v>803</v>
      </c>
      <c r="L830" s="41">
        <v>1.4151</v>
      </c>
      <c r="M830" s="7">
        <f t="shared" si="141"/>
        <v>0.37670000000000003</v>
      </c>
      <c r="N830" s="8">
        <v>86.4</v>
      </c>
      <c r="P830" s="7">
        <v>26.18</v>
      </c>
      <c r="Q830" s="52">
        <v>14.8</v>
      </c>
      <c r="S830" s="9">
        <v>41323</v>
      </c>
      <c r="T830" s="9">
        <v>41339</v>
      </c>
      <c r="U830" s="7">
        <v>16</v>
      </c>
      <c r="V830" s="8">
        <f t="shared" si="142"/>
        <v>90.320715986903281</v>
      </c>
      <c r="W830" s="8">
        <f t="shared" si="143"/>
        <v>239.7682930366426</v>
      </c>
      <c r="X830" s="8"/>
      <c r="Y830" s="8"/>
      <c r="Z830" s="8"/>
      <c r="AA830" s="16">
        <f t="shared" si="146"/>
        <v>5.7472205239014022E-3</v>
      </c>
    </row>
    <row r="831" spans="1:32" x14ac:dyDescent="0.2">
      <c r="A831" s="7" t="s">
        <v>4</v>
      </c>
      <c r="B831" s="7" t="s">
        <v>5</v>
      </c>
      <c r="C831" s="7" t="s">
        <v>6</v>
      </c>
      <c r="D831" s="7">
        <v>48</v>
      </c>
      <c r="E831" s="7">
        <v>61</v>
      </c>
      <c r="F831" s="7">
        <v>1</v>
      </c>
      <c r="G831" s="7" t="s">
        <v>17</v>
      </c>
      <c r="H831" s="7" t="s">
        <v>18</v>
      </c>
      <c r="I831" s="7">
        <v>650</v>
      </c>
      <c r="J831" s="7">
        <v>1.0441</v>
      </c>
      <c r="K831" s="7">
        <v>650</v>
      </c>
      <c r="L831" s="41">
        <v>1.2438</v>
      </c>
      <c r="M831" s="7">
        <f t="shared" si="141"/>
        <v>0.19969999999999999</v>
      </c>
      <c r="N831" s="8">
        <v>1.1000000000000001</v>
      </c>
      <c r="P831" s="7">
        <v>16.48</v>
      </c>
      <c r="Q831" s="52">
        <v>12.9</v>
      </c>
      <c r="S831" s="9">
        <v>41323</v>
      </c>
      <c r="T831" s="9">
        <v>41339</v>
      </c>
      <c r="U831" s="7">
        <v>16</v>
      </c>
      <c r="V831" s="8">
        <f t="shared" si="142"/>
        <v>1.1499165229814077</v>
      </c>
      <c r="W831" s="8">
        <f t="shared" si="143"/>
        <v>5.7582199448242752</v>
      </c>
      <c r="X831" s="8">
        <f>AVERAGE(W831:W836)</f>
        <v>4.6866782226392569</v>
      </c>
      <c r="Y831" s="8">
        <f>_xlfn.STDEV.S(W831:W836)</f>
        <v>5.9580042229313408</v>
      </c>
      <c r="Z831" s="8"/>
    </row>
    <row r="832" spans="1:32" x14ac:dyDescent="0.2">
      <c r="A832" s="7" t="s">
        <v>4</v>
      </c>
      <c r="B832" s="7" t="s">
        <v>5</v>
      </c>
      <c r="C832" s="7" t="s">
        <v>6</v>
      </c>
      <c r="D832" s="7">
        <v>48</v>
      </c>
      <c r="E832" s="7">
        <v>62</v>
      </c>
      <c r="F832" s="7">
        <v>2</v>
      </c>
      <c r="G832" s="7" t="s">
        <v>17</v>
      </c>
      <c r="H832" s="7" t="s">
        <v>18</v>
      </c>
      <c r="I832" s="7">
        <v>659</v>
      </c>
      <c r="J832" s="7">
        <v>1.0486</v>
      </c>
      <c r="K832" s="7">
        <v>659</v>
      </c>
      <c r="L832" s="41">
        <v>1.2834000000000001</v>
      </c>
      <c r="M832" s="7">
        <f t="shared" si="141"/>
        <v>0.23480000000000012</v>
      </c>
      <c r="N832" s="8">
        <v>1.7</v>
      </c>
      <c r="P832" s="7">
        <v>19.63</v>
      </c>
      <c r="Q832" s="52">
        <v>13.5</v>
      </c>
      <c r="S832" s="9">
        <v>41323</v>
      </c>
      <c r="T832" s="9">
        <v>41339</v>
      </c>
      <c r="U832" s="7">
        <v>16</v>
      </c>
      <c r="V832" s="8">
        <f t="shared" si="142"/>
        <v>1.7771437173349025</v>
      </c>
      <c r="W832" s="8">
        <f t="shared" si="143"/>
        <v>7.56875518456091</v>
      </c>
      <c r="X832" s="8"/>
      <c r="Y832" s="8"/>
      <c r="Z832" s="8"/>
    </row>
    <row r="833" spans="1:32" x14ac:dyDescent="0.2">
      <c r="A833" s="7" t="s">
        <v>4</v>
      </c>
      <c r="B833" s="7" t="s">
        <v>5</v>
      </c>
      <c r="C833" s="7" t="s">
        <v>6</v>
      </c>
      <c r="D833" s="7">
        <v>48</v>
      </c>
      <c r="E833" s="7">
        <v>63</v>
      </c>
      <c r="F833" s="7">
        <v>3</v>
      </c>
      <c r="G833" s="7" t="s">
        <v>17</v>
      </c>
      <c r="H833" s="7" t="s">
        <v>18</v>
      </c>
      <c r="I833" s="7">
        <v>668</v>
      </c>
      <c r="J833" s="7">
        <v>1.0402</v>
      </c>
      <c r="K833" s="7">
        <v>668</v>
      </c>
      <c r="L833" s="41">
        <v>1.2522</v>
      </c>
      <c r="M833" s="7">
        <f t="shared" ref="M833:M864" si="147">L833-J833</f>
        <v>0.21199999999999997</v>
      </c>
      <c r="N833" s="8">
        <v>3</v>
      </c>
      <c r="P833" s="7">
        <v>18.75</v>
      </c>
      <c r="Q833" s="52">
        <v>13.2</v>
      </c>
      <c r="S833" s="9">
        <v>41323</v>
      </c>
      <c r="T833" s="9">
        <v>41339</v>
      </c>
      <c r="U833" s="7">
        <v>16</v>
      </c>
      <c r="V833" s="8">
        <f t="shared" ref="V833:V864" si="148">N833*EXP((LN(2)/$R$3)*U833)</f>
        <v>3.1361359717674748</v>
      </c>
      <c r="W833" s="8">
        <f t="shared" ref="W833:W864" si="149">V833/M833</f>
        <v>14.793094206450355</v>
      </c>
      <c r="X833" s="8"/>
      <c r="Y833" s="8"/>
      <c r="Z833" s="8"/>
    </row>
    <row r="834" spans="1:32" x14ac:dyDescent="0.2">
      <c r="A834" s="7" t="s">
        <v>4</v>
      </c>
      <c r="B834" s="7" t="s">
        <v>5</v>
      </c>
      <c r="C834" s="7" t="s">
        <v>6</v>
      </c>
      <c r="D834" s="7">
        <v>48</v>
      </c>
      <c r="E834" s="7">
        <v>64</v>
      </c>
      <c r="F834" s="7">
        <v>4</v>
      </c>
      <c r="G834" s="7" t="s">
        <v>17</v>
      </c>
      <c r="H834" s="7" t="s">
        <v>18</v>
      </c>
      <c r="I834" s="7">
        <v>677</v>
      </c>
      <c r="J834" s="7">
        <v>1.0524</v>
      </c>
      <c r="K834" s="7">
        <v>677</v>
      </c>
      <c r="L834" s="41">
        <v>1.413</v>
      </c>
      <c r="M834" s="7">
        <f t="shared" si="147"/>
        <v>0.36060000000000003</v>
      </c>
      <c r="N834" s="8">
        <v>0</v>
      </c>
      <c r="P834" s="7">
        <v>24.55</v>
      </c>
      <c r="Q834" s="52">
        <v>14.4</v>
      </c>
      <c r="S834" s="9">
        <v>41323</v>
      </c>
      <c r="T834" s="9">
        <v>41339</v>
      </c>
      <c r="U834" s="7">
        <v>16</v>
      </c>
      <c r="V834" s="8">
        <f t="shared" si="148"/>
        <v>0</v>
      </c>
      <c r="W834" s="8">
        <f t="shared" si="149"/>
        <v>0</v>
      </c>
      <c r="X834" s="8"/>
      <c r="Y834" s="8"/>
      <c r="Z834" s="8"/>
    </row>
    <row r="835" spans="1:32" x14ac:dyDescent="0.2">
      <c r="A835" s="7" t="s">
        <v>4</v>
      </c>
      <c r="B835" s="7" t="s">
        <v>5</v>
      </c>
      <c r="C835" s="7" t="s">
        <v>6</v>
      </c>
      <c r="D835" s="7">
        <v>48</v>
      </c>
      <c r="E835" s="7">
        <v>65</v>
      </c>
      <c r="F835" s="7">
        <v>5</v>
      </c>
      <c r="G835" s="7" t="s">
        <v>17</v>
      </c>
      <c r="H835" s="7" t="s">
        <v>18</v>
      </c>
      <c r="I835" s="7">
        <v>686</v>
      </c>
      <c r="J835" s="7">
        <v>1.0523</v>
      </c>
      <c r="K835" s="7">
        <v>686</v>
      </c>
      <c r="L835" s="41">
        <v>1.2977000000000001</v>
      </c>
      <c r="M835" s="7">
        <f t="shared" si="147"/>
        <v>0.24540000000000006</v>
      </c>
      <c r="N835" s="8">
        <v>0</v>
      </c>
      <c r="P835" s="7">
        <v>20.95</v>
      </c>
      <c r="Q835" s="52">
        <v>13.6</v>
      </c>
      <c r="S835" s="9">
        <v>41323</v>
      </c>
      <c r="T835" s="9">
        <v>41339</v>
      </c>
      <c r="U835" s="7">
        <v>16</v>
      </c>
      <c r="V835" s="8">
        <f t="shared" si="148"/>
        <v>0</v>
      </c>
      <c r="W835" s="8">
        <f t="shared" si="149"/>
        <v>0</v>
      </c>
      <c r="X835" s="8"/>
      <c r="Y835" s="8"/>
      <c r="Z835" s="8"/>
    </row>
    <row r="836" spans="1:32" x14ac:dyDescent="0.2">
      <c r="A836" s="7" t="s">
        <v>4</v>
      </c>
      <c r="B836" s="7" t="s">
        <v>5</v>
      </c>
      <c r="C836" s="7" t="s">
        <v>6</v>
      </c>
      <c r="D836" s="7">
        <v>48</v>
      </c>
      <c r="E836" s="7">
        <v>66</v>
      </c>
      <c r="F836" s="7">
        <v>6</v>
      </c>
      <c r="G836" s="7" t="s">
        <v>17</v>
      </c>
      <c r="H836" s="7" t="s">
        <v>18</v>
      </c>
      <c r="I836" s="7">
        <v>695</v>
      </c>
      <c r="J836" s="7">
        <v>1.0558000000000001</v>
      </c>
      <c r="K836" s="7">
        <v>695</v>
      </c>
      <c r="L836" s="41">
        <v>1.2430000000000001</v>
      </c>
      <c r="M836" s="7">
        <f t="shared" si="147"/>
        <v>0.18720000000000003</v>
      </c>
      <c r="N836" s="8">
        <v>0</v>
      </c>
      <c r="P836" s="7">
        <v>15.08</v>
      </c>
      <c r="Q836" s="52">
        <v>12.3</v>
      </c>
      <c r="S836" s="9">
        <v>41323</v>
      </c>
      <c r="T836" s="9">
        <v>41339</v>
      </c>
      <c r="U836" s="7">
        <v>16</v>
      </c>
      <c r="V836" s="8">
        <f t="shared" si="148"/>
        <v>0</v>
      </c>
      <c r="W836" s="8">
        <f t="shared" si="149"/>
        <v>0</v>
      </c>
      <c r="X836" s="8"/>
      <c r="Y836" s="8"/>
      <c r="Z836" s="8"/>
    </row>
    <row r="837" spans="1:32" x14ac:dyDescent="0.2">
      <c r="A837" s="7" t="s">
        <v>4</v>
      </c>
      <c r="B837" s="7" t="s">
        <v>5</v>
      </c>
      <c r="C837" s="7" t="s">
        <v>7</v>
      </c>
      <c r="D837" s="7">
        <v>48</v>
      </c>
      <c r="E837" s="7">
        <v>67</v>
      </c>
      <c r="F837" s="7">
        <v>1</v>
      </c>
      <c r="G837" s="7" t="s">
        <v>17</v>
      </c>
      <c r="H837" s="7" t="s">
        <v>18</v>
      </c>
      <c r="I837" s="7">
        <v>704</v>
      </c>
      <c r="J837" s="7">
        <v>1.0452999999999999</v>
      </c>
      <c r="K837" s="7">
        <v>704</v>
      </c>
      <c r="L837" s="41">
        <v>1.3101</v>
      </c>
      <c r="M837" s="7">
        <f t="shared" si="147"/>
        <v>0.26480000000000015</v>
      </c>
      <c r="N837" s="8">
        <v>223.4</v>
      </c>
      <c r="O837" s="46"/>
      <c r="P837" s="44">
        <v>23.68</v>
      </c>
      <c r="Q837" s="52">
        <v>14.6</v>
      </c>
      <c r="S837" s="9">
        <v>41323</v>
      </c>
      <c r="T837" s="9">
        <v>41339</v>
      </c>
      <c r="U837" s="7">
        <v>16</v>
      </c>
      <c r="V837" s="8">
        <f t="shared" si="148"/>
        <v>233.53759203095132</v>
      </c>
      <c r="W837" s="8">
        <f t="shared" si="149"/>
        <v>881.93954694467971</v>
      </c>
      <c r="X837" s="8">
        <f>AVERAGE(W837:W842)</f>
        <v>615.36308030829525</v>
      </c>
      <c r="Y837" s="8">
        <f>_xlfn.STDEV.S(W837:W842)</f>
        <v>220.05378141855766</v>
      </c>
      <c r="Z837" s="8"/>
      <c r="AA837" s="16">
        <f t="shared" ref="AA837:AA842" si="150">W837/22846</f>
        <v>3.8603674470133929E-2</v>
      </c>
      <c r="AB837" s="16">
        <f>AVERAGE(AA837:AA842)</f>
        <v>2.6935265705519362E-2</v>
      </c>
      <c r="AC837" s="16">
        <f>_xlfn.STDEV.S(AA837:AA842)</f>
        <v>9.6320485607352506E-3</v>
      </c>
      <c r="AD837" s="7">
        <f>AB837*100</f>
        <v>2.6935265705519362</v>
      </c>
      <c r="AE837" s="7">
        <f>AC837*100</f>
        <v>0.96320485607352502</v>
      </c>
      <c r="AF837" s="56" t="s">
        <v>52</v>
      </c>
    </row>
    <row r="838" spans="1:32" x14ac:dyDescent="0.2">
      <c r="A838" s="7" t="s">
        <v>4</v>
      </c>
      <c r="B838" s="7" t="s">
        <v>5</v>
      </c>
      <c r="C838" s="7" t="s">
        <v>7</v>
      </c>
      <c r="D838" s="7">
        <v>48</v>
      </c>
      <c r="E838" s="7">
        <v>68</v>
      </c>
      <c r="F838" s="7">
        <v>2</v>
      </c>
      <c r="G838" s="7" t="s">
        <v>17</v>
      </c>
      <c r="H838" s="7" t="s">
        <v>18</v>
      </c>
      <c r="I838" s="7">
        <v>713</v>
      </c>
      <c r="J838" s="7">
        <v>1.0512999999999999</v>
      </c>
      <c r="K838" s="7">
        <v>713</v>
      </c>
      <c r="L838" s="41">
        <v>1.2588999999999999</v>
      </c>
      <c r="M838" s="7">
        <f t="shared" si="147"/>
        <v>0.20760000000000001</v>
      </c>
      <c r="N838" s="8">
        <v>92.3</v>
      </c>
      <c r="O838" s="46"/>
      <c r="P838" s="44">
        <v>13.21</v>
      </c>
      <c r="Q838" s="52">
        <v>12</v>
      </c>
      <c r="S838" s="9">
        <v>41323</v>
      </c>
      <c r="T838" s="9">
        <v>41339</v>
      </c>
      <c r="U838" s="7">
        <v>16</v>
      </c>
      <c r="V838" s="8">
        <f t="shared" si="148"/>
        <v>96.488450064712652</v>
      </c>
      <c r="W838" s="8">
        <f t="shared" si="149"/>
        <v>464.7805879803114</v>
      </c>
      <c r="X838" s="8"/>
      <c r="Y838" s="8"/>
      <c r="Z838" s="8"/>
      <c r="AA838" s="16">
        <f t="shared" si="150"/>
        <v>2.034406845751166E-2</v>
      </c>
    </row>
    <row r="839" spans="1:32" x14ac:dyDescent="0.2">
      <c r="A839" s="7" t="s">
        <v>4</v>
      </c>
      <c r="B839" s="7" t="s">
        <v>5</v>
      </c>
      <c r="C839" s="7" t="s">
        <v>7</v>
      </c>
      <c r="D839" s="7">
        <v>48</v>
      </c>
      <c r="E839" s="7">
        <v>69</v>
      </c>
      <c r="F839" s="7">
        <v>3</v>
      </c>
      <c r="G839" s="7" t="s">
        <v>17</v>
      </c>
      <c r="H839" s="7" t="s">
        <v>18</v>
      </c>
      <c r="I839" s="7">
        <v>722</v>
      </c>
      <c r="J839" s="7">
        <v>1.0489999999999999</v>
      </c>
      <c r="K839" s="7">
        <v>722</v>
      </c>
      <c r="L839" s="41">
        <v>1.357</v>
      </c>
      <c r="M839" s="7">
        <f t="shared" si="147"/>
        <v>0.30800000000000005</v>
      </c>
      <c r="N839" s="8">
        <v>100.1</v>
      </c>
      <c r="O839" s="46"/>
      <c r="P839" s="44">
        <v>25.2</v>
      </c>
      <c r="Q839" s="52">
        <v>14.5</v>
      </c>
      <c r="S839" s="9">
        <v>41323</v>
      </c>
      <c r="T839" s="9">
        <v>41339</v>
      </c>
      <c r="U839" s="7">
        <v>16</v>
      </c>
      <c r="V839" s="8">
        <f t="shared" si="148"/>
        <v>104.64240359130808</v>
      </c>
      <c r="W839" s="8">
        <f t="shared" si="149"/>
        <v>339.74806360814307</v>
      </c>
      <c r="X839" s="8"/>
      <c r="Y839" s="8"/>
      <c r="Z839" s="8"/>
      <c r="AA839" s="16">
        <f t="shared" si="150"/>
        <v>1.4871227506265563E-2</v>
      </c>
    </row>
    <row r="840" spans="1:32" x14ac:dyDescent="0.2">
      <c r="A840" s="7" t="s">
        <v>4</v>
      </c>
      <c r="B840" s="7" t="s">
        <v>5</v>
      </c>
      <c r="C840" s="7" t="s">
        <v>7</v>
      </c>
      <c r="D840" s="7">
        <v>48</v>
      </c>
      <c r="E840" s="7">
        <v>70</v>
      </c>
      <c r="F840" s="7">
        <v>4</v>
      </c>
      <c r="G840" s="7" t="s">
        <v>17</v>
      </c>
      <c r="H840" s="7" t="s">
        <v>18</v>
      </c>
      <c r="I840" s="7">
        <v>731</v>
      </c>
      <c r="J840" s="7">
        <v>1.0486</v>
      </c>
      <c r="K840" s="7">
        <v>731</v>
      </c>
      <c r="L840" s="41">
        <v>1.3246</v>
      </c>
      <c r="M840" s="7">
        <f t="shared" si="147"/>
        <v>0.27600000000000002</v>
      </c>
      <c r="N840" s="8">
        <v>212.4</v>
      </c>
      <c r="O840" s="46"/>
      <c r="P840" s="44">
        <v>26.66</v>
      </c>
      <c r="Q840" s="52">
        <v>14.9</v>
      </c>
      <c r="S840" s="9">
        <v>41323</v>
      </c>
      <c r="T840" s="9">
        <v>41339</v>
      </c>
      <c r="U840" s="7">
        <v>16</v>
      </c>
      <c r="V840" s="8">
        <f t="shared" si="148"/>
        <v>222.03842680113723</v>
      </c>
      <c r="W840" s="8">
        <f t="shared" si="149"/>
        <v>804.4870536273088</v>
      </c>
      <c r="X840" s="8"/>
      <c r="Y840" s="8"/>
      <c r="Z840" s="8"/>
      <c r="AA840" s="16">
        <f t="shared" si="150"/>
        <v>3.5213475165337862E-2</v>
      </c>
    </row>
    <row r="841" spans="1:32" x14ac:dyDescent="0.2">
      <c r="A841" s="7" t="s">
        <v>4</v>
      </c>
      <c r="B841" s="7" t="s">
        <v>5</v>
      </c>
      <c r="C841" s="7" t="s">
        <v>7</v>
      </c>
      <c r="D841" s="7">
        <v>48</v>
      </c>
      <c r="E841" s="7">
        <v>71</v>
      </c>
      <c r="F841" s="7">
        <v>5</v>
      </c>
      <c r="G841" s="7" t="s">
        <v>17</v>
      </c>
      <c r="H841" s="7" t="s">
        <v>18</v>
      </c>
      <c r="I841" s="7">
        <v>740</v>
      </c>
      <c r="J841" s="7">
        <v>1.0464</v>
      </c>
      <c r="K841" s="7">
        <v>740</v>
      </c>
      <c r="L841" s="41">
        <v>1.41</v>
      </c>
      <c r="M841" s="7">
        <f t="shared" si="147"/>
        <v>0.36359999999999992</v>
      </c>
      <c r="N841" s="8">
        <v>162.1</v>
      </c>
      <c r="O841" s="46"/>
      <c r="P841" s="44">
        <v>24.65</v>
      </c>
      <c r="Q841" s="52">
        <v>14.8</v>
      </c>
      <c r="S841" s="9">
        <v>41323</v>
      </c>
      <c r="T841" s="9">
        <v>41339</v>
      </c>
      <c r="U841" s="7">
        <v>16</v>
      </c>
      <c r="V841" s="8">
        <f t="shared" si="148"/>
        <v>169.45588034116923</v>
      </c>
      <c r="W841" s="8">
        <f t="shared" si="149"/>
        <v>466.05027596581209</v>
      </c>
      <c r="X841" s="8"/>
      <c r="Y841" s="8"/>
      <c r="Z841" s="8"/>
      <c r="AA841" s="16">
        <f t="shared" si="150"/>
        <v>2.0399644400149353E-2</v>
      </c>
    </row>
    <row r="842" spans="1:32" x14ac:dyDescent="0.2">
      <c r="A842" s="7" t="s">
        <v>4</v>
      </c>
      <c r="B842" s="7" t="s">
        <v>5</v>
      </c>
      <c r="C842" s="7" t="s">
        <v>7</v>
      </c>
      <c r="D842" s="7">
        <v>48</v>
      </c>
      <c r="E842" s="7">
        <v>72</v>
      </c>
      <c r="F842" s="7">
        <v>6</v>
      </c>
      <c r="G842" s="7" t="s">
        <v>17</v>
      </c>
      <c r="H842" s="7" t="s">
        <v>18</v>
      </c>
      <c r="I842" s="7">
        <v>749</v>
      </c>
      <c r="J842" s="7">
        <v>1.0401</v>
      </c>
      <c r="K842" s="7">
        <v>749</v>
      </c>
      <c r="L842" s="41">
        <v>1.399</v>
      </c>
      <c r="M842" s="7">
        <f t="shared" si="147"/>
        <v>0.3589</v>
      </c>
      <c r="N842" s="8">
        <v>252.4</v>
      </c>
      <c r="O842" s="46"/>
      <c r="P842" s="44">
        <v>28.58</v>
      </c>
      <c r="Q842" s="52">
        <v>15.4</v>
      </c>
      <c r="S842" s="9">
        <v>41323</v>
      </c>
      <c r="T842" s="9">
        <v>41339</v>
      </c>
      <c r="U842" s="7">
        <v>16</v>
      </c>
      <c r="V842" s="8">
        <f t="shared" si="148"/>
        <v>263.85357309137027</v>
      </c>
      <c r="W842" s="8">
        <f t="shared" si="149"/>
        <v>735.17295372351703</v>
      </c>
      <c r="X842" s="8"/>
      <c r="Y842" s="8"/>
      <c r="Z842" s="8"/>
      <c r="AA842" s="49">
        <f t="shared" si="150"/>
        <v>3.2179504233717807E-2</v>
      </c>
      <c r="AB842" s="49"/>
      <c r="AC842" s="49"/>
    </row>
    <row r="843" spans="1:32" x14ac:dyDescent="0.2">
      <c r="A843" s="7" t="s">
        <v>4</v>
      </c>
      <c r="B843" s="7" t="s">
        <v>5</v>
      </c>
      <c r="C843" s="7" t="s">
        <v>9</v>
      </c>
      <c r="D843" s="7">
        <v>48</v>
      </c>
      <c r="E843" s="7">
        <v>73</v>
      </c>
      <c r="F843" s="7">
        <v>1</v>
      </c>
      <c r="G843" s="7" t="s">
        <v>31</v>
      </c>
      <c r="H843" s="7" t="s">
        <v>32</v>
      </c>
      <c r="I843" s="7">
        <v>819</v>
      </c>
      <c r="J843" s="7">
        <v>1.0468999999999999</v>
      </c>
      <c r="K843" s="7">
        <v>819</v>
      </c>
      <c r="L843" s="41">
        <v>1.0632999999999999</v>
      </c>
      <c r="M843" s="7">
        <f t="shared" si="147"/>
        <v>1.639999999999997E-2</v>
      </c>
      <c r="N843" s="8">
        <v>0</v>
      </c>
      <c r="P843" s="7">
        <v>12.91</v>
      </c>
      <c r="Q843" s="52">
        <v>12</v>
      </c>
      <c r="S843" s="9">
        <v>41323</v>
      </c>
      <c r="T843" s="9">
        <v>41355</v>
      </c>
      <c r="U843" s="7">
        <v>32</v>
      </c>
      <c r="V843" s="8">
        <f t="shared" si="148"/>
        <v>0</v>
      </c>
      <c r="W843" s="8">
        <f t="shared" si="149"/>
        <v>0</v>
      </c>
      <c r="X843" s="8">
        <f>AVERAGE(W843:W848)</f>
        <v>5.1066193319905953</v>
      </c>
      <c r="Y843" s="8">
        <f>_xlfn.STDEV.S(W843:W848)</f>
        <v>12.508611674009249</v>
      </c>
      <c r="Z843" s="8"/>
      <c r="AA843" s="16">
        <f t="shared" ref="AA843:AA848" si="151">W843/25727</f>
        <v>0</v>
      </c>
    </row>
    <row r="844" spans="1:32" x14ac:dyDescent="0.2">
      <c r="A844" s="7" t="s">
        <v>4</v>
      </c>
      <c r="B844" s="7" t="s">
        <v>5</v>
      </c>
      <c r="C844" s="7" t="s">
        <v>9</v>
      </c>
      <c r="D844" s="7">
        <v>48</v>
      </c>
      <c r="E844" s="7">
        <v>74</v>
      </c>
      <c r="F844" s="7">
        <v>2</v>
      </c>
      <c r="G844" s="7" t="s">
        <v>31</v>
      </c>
      <c r="H844" s="7" t="s">
        <v>32</v>
      </c>
      <c r="I844" s="7">
        <v>828</v>
      </c>
      <c r="J844" s="7">
        <v>1.0519000000000001</v>
      </c>
      <c r="K844" s="7">
        <v>828</v>
      </c>
      <c r="L844" s="41">
        <v>1.0916999999999999</v>
      </c>
      <c r="M844" s="7">
        <f t="shared" si="147"/>
        <v>3.9799999999999836E-2</v>
      </c>
      <c r="N844" s="8">
        <v>0</v>
      </c>
      <c r="P844" s="7">
        <v>23.31</v>
      </c>
      <c r="Q844" s="52">
        <v>14.3</v>
      </c>
      <c r="S844" s="9">
        <v>41323</v>
      </c>
      <c r="T844" s="9">
        <v>41355</v>
      </c>
      <c r="U844" s="7">
        <v>32</v>
      </c>
      <c r="V844" s="8">
        <f t="shared" si="148"/>
        <v>0</v>
      </c>
      <c r="W844" s="8">
        <f t="shared" si="149"/>
        <v>0</v>
      </c>
      <c r="X844" s="8"/>
      <c r="Y844" s="8"/>
      <c r="Z844" s="8"/>
      <c r="AA844" s="16">
        <f t="shared" si="151"/>
        <v>0</v>
      </c>
    </row>
    <row r="845" spans="1:32" x14ac:dyDescent="0.2">
      <c r="A845" s="7" t="s">
        <v>4</v>
      </c>
      <c r="B845" s="7" t="s">
        <v>5</v>
      </c>
      <c r="C845" s="7" t="s">
        <v>9</v>
      </c>
      <c r="D845" s="7">
        <v>48</v>
      </c>
      <c r="E845" s="7">
        <v>75</v>
      </c>
      <c r="F845" s="7">
        <v>3</v>
      </c>
      <c r="G845" s="7" t="s">
        <v>31</v>
      </c>
      <c r="H845" s="7" t="s">
        <v>32</v>
      </c>
      <c r="I845" s="7">
        <v>837</v>
      </c>
      <c r="J845" s="7">
        <v>1.0443</v>
      </c>
      <c r="K845" s="7">
        <v>837</v>
      </c>
      <c r="L845" s="41">
        <v>1.0606</v>
      </c>
      <c r="M845" s="7">
        <f t="shared" si="147"/>
        <v>1.6299999999999981E-2</v>
      </c>
      <c r="N845" s="8">
        <v>0</v>
      </c>
      <c r="P845" s="7">
        <v>20.72</v>
      </c>
      <c r="Q845" s="52">
        <v>13.6</v>
      </c>
      <c r="S845" s="9">
        <v>41323</v>
      </c>
      <c r="T845" s="9">
        <v>41355</v>
      </c>
      <c r="U845" s="7">
        <v>32</v>
      </c>
      <c r="V845" s="8">
        <f t="shared" si="148"/>
        <v>0</v>
      </c>
      <c r="W845" s="8">
        <f t="shared" si="149"/>
        <v>0</v>
      </c>
      <c r="X845" s="8"/>
      <c r="Y845" s="8"/>
      <c r="Z845" s="8"/>
      <c r="AA845" s="16">
        <f t="shared" si="151"/>
        <v>0</v>
      </c>
    </row>
    <row r="846" spans="1:32" x14ac:dyDescent="0.2">
      <c r="A846" s="7" t="s">
        <v>4</v>
      </c>
      <c r="B846" s="7" t="s">
        <v>5</v>
      </c>
      <c r="C846" s="7" t="s">
        <v>9</v>
      </c>
      <c r="D846" s="7">
        <v>48</v>
      </c>
      <c r="E846" s="7">
        <v>76</v>
      </c>
      <c r="F846" s="7">
        <v>4</v>
      </c>
      <c r="G846" s="7" t="s">
        <v>31</v>
      </c>
      <c r="H846" s="7" t="s">
        <v>32</v>
      </c>
      <c r="I846" s="7">
        <v>846</v>
      </c>
      <c r="J846" s="7">
        <v>1.0549999999999999</v>
      </c>
      <c r="K846" s="7">
        <v>846</v>
      </c>
      <c r="L846" s="41">
        <v>1.0778000000000001</v>
      </c>
      <c r="M846" s="7">
        <f t="shared" si="147"/>
        <v>2.2800000000000153E-2</v>
      </c>
      <c r="N846" s="8">
        <v>0</v>
      </c>
      <c r="P846" s="7">
        <v>19.07</v>
      </c>
      <c r="Q846" s="52">
        <v>13.5</v>
      </c>
      <c r="S846" s="9">
        <v>41323</v>
      </c>
      <c r="T846" s="9">
        <v>41355</v>
      </c>
      <c r="U846" s="7">
        <v>32</v>
      </c>
      <c r="V846" s="8">
        <f t="shared" si="148"/>
        <v>0</v>
      </c>
      <c r="W846" s="8">
        <f t="shared" si="149"/>
        <v>0</v>
      </c>
      <c r="X846" s="8"/>
      <c r="Y846" s="8"/>
      <c r="Z846" s="8"/>
      <c r="AA846" s="16">
        <f t="shared" si="151"/>
        <v>0</v>
      </c>
    </row>
    <row r="847" spans="1:32" x14ac:dyDescent="0.2">
      <c r="A847" s="7" t="s">
        <v>4</v>
      </c>
      <c r="B847" s="7" t="s">
        <v>5</v>
      </c>
      <c r="C847" s="7" t="s">
        <v>9</v>
      </c>
      <c r="D847" s="7">
        <v>48</v>
      </c>
      <c r="E847" s="7">
        <v>77</v>
      </c>
      <c r="F847" s="7">
        <v>5</v>
      </c>
      <c r="G847" s="7" t="s">
        <v>31</v>
      </c>
      <c r="H847" s="7" t="s">
        <v>32</v>
      </c>
      <c r="I847" s="7">
        <v>855</v>
      </c>
      <c r="J847" s="7">
        <v>1.0587</v>
      </c>
      <c r="K847" s="7">
        <v>855</v>
      </c>
      <c r="L847" s="41">
        <v>1.0801000000000001</v>
      </c>
      <c r="M847" s="7">
        <f t="shared" si="147"/>
        <v>2.1400000000000086E-2</v>
      </c>
      <c r="N847" s="8">
        <v>0.6</v>
      </c>
      <c r="P847" s="7">
        <v>19.66</v>
      </c>
      <c r="Q847" s="52">
        <v>13.7</v>
      </c>
      <c r="S847" s="9">
        <v>41323</v>
      </c>
      <c r="T847" s="9">
        <v>41355</v>
      </c>
      <c r="U847" s="7">
        <v>32</v>
      </c>
      <c r="V847" s="8">
        <f t="shared" si="148"/>
        <v>0.65568992222759503</v>
      </c>
      <c r="W847" s="8">
        <f t="shared" si="149"/>
        <v>30.639715991943572</v>
      </c>
      <c r="X847" s="8"/>
      <c r="Y847" s="8"/>
      <c r="Z847" s="8"/>
      <c r="AA847" s="16">
        <f t="shared" si="151"/>
        <v>1.1909556493933833E-3</v>
      </c>
    </row>
    <row r="848" spans="1:32" x14ac:dyDescent="0.2">
      <c r="A848" s="7" t="s">
        <v>4</v>
      </c>
      <c r="B848" s="7" t="s">
        <v>5</v>
      </c>
      <c r="C848" s="7" t="s">
        <v>9</v>
      </c>
      <c r="D848" s="7">
        <v>48</v>
      </c>
      <c r="E848" s="7">
        <v>78</v>
      </c>
      <c r="F848" s="7">
        <v>6</v>
      </c>
      <c r="G848" s="7" t="s">
        <v>31</v>
      </c>
      <c r="H848" s="7" t="s">
        <v>32</v>
      </c>
      <c r="I848" s="7">
        <v>864</v>
      </c>
      <c r="J848" s="7">
        <v>1.0592999999999999</v>
      </c>
      <c r="K848" s="7">
        <v>864</v>
      </c>
      <c r="L848" s="41">
        <v>1.0757000000000001</v>
      </c>
      <c r="M848" s="7">
        <f t="shared" si="147"/>
        <v>1.6400000000000192E-2</v>
      </c>
      <c r="N848" s="8">
        <v>0</v>
      </c>
      <c r="P848" s="44">
        <v>15.54</v>
      </c>
      <c r="Q848" s="52">
        <v>12.9</v>
      </c>
      <c r="S848" s="9">
        <v>41323</v>
      </c>
      <c r="T848" s="9">
        <v>41355</v>
      </c>
      <c r="U848" s="7">
        <v>32</v>
      </c>
      <c r="V848" s="8">
        <f t="shared" si="148"/>
        <v>0</v>
      </c>
      <c r="W848" s="8">
        <f t="shared" si="149"/>
        <v>0</v>
      </c>
      <c r="X848" s="8"/>
      <c r="Y848" s="8"/>
      <c r="Z848" s="8"/>
      <c r="AA848" s="16">
        <f t="shared" si="151"/>
        <v>0</v>
      </c>
    </row>
    <row r="849" spans="1:27" x14ac:dyDescent="0.2">
      <c r="A849" s="7" t="s">
        <v>4</v>
      </c>
      <c r="B849" s="7" t="s">
        <v>5</v>
      </c>
      <c r="C849" s="7" t="s">
        <v>8</v>
      </c>
      <c r="D849" s="7">
        <v>48</v>
      </c>
      <c r="E849" s="7">
        <v>79</v>
      </c>
      <c r="F849" s="7">
        <v>1</v>
      </c>
      <c r="G849" s="7" t="s">
        <v>31</v>
      </c>
      <c r="H849" s="7" t="s">
        <v>32</v>
      </c>
      <c r="I849" s="7">
        <v>765</v>
      </c>
      <c r="J849" s="7">
        <v>1.0435000000000001</v>
      </c>
      <c r="K849" s="7">
        <v>765</v>
      </c>
      <c r="L849" s="41">
        <v>1.0752999999999999</v>
      </c>
      <c r="M849" s="7">
        <f t="shared" si="147"/>
        <v>3.1799999999999828E-2</v>
      </c>
      <c r="N849" s="8">
        <v>0</v>
      </c>
      <c r="P849" s="7">
        <v>24.26</v>
      </c>
      <c r="Q849" s="52">
        <v>14.7</v>
      </c>
      <c r="S849" s="9">
        <v>41323</v>
      </c>
      <c r="T849" s="9">
        <v>41355</v>
      </c>
      <c r="U849" s="7">
        <v>32</v>
      </c>
      <c r="V849" s="8">
        <f t="shared" si="148"/>
        <v>0</v>
      </c>
      <c r="W849" s="8">
        <f t="shared" si="149"/>
        <v>0</v>
      </c>
      <c r="X849" s="8">
        <f>AVERAGE(W849:W854)</f>
        <v>20.125534752228202</v>
      </c>
      <c r="Y849" s="8">
        <f>_xlfn.STDEV.S(W849:W854)</f>
        <v>49.297290943609376</v>
      </c>
      <c r="Z849" s="8"/>
      <c r="AA849" s="16">
        <f t="shared" ref="AA849:AA854" si="152">W849/41719</f>
        <v>0</v>
      </c>
    </row>
    <row r="850" spans="1:27" x14ac:dyDescent="0.2">
      <c r="A850" s="7" t="s">
        <v>4</v>
      </c>
      <c r="B850" s="7" t="s">
        <v>5</v>
      </c>
      <c r="C850" s="7" t="s">
        <v>8</v>
      </c>
      <c r="D850" s="7">
        <v>48</v>
      </c>
      <c r="E850" s="7">
        <v>80</v>
      </c>
      <c r="F850" s="7">
        <v>2</v>
      </c>
      <c r="G850" s="7" t="s">
        <v>31</v>
      </c>
      <c r="H850" s="7" t="s">
        <v>32</v>
      </c>
      <c r="I850" s="7">
        <v>774</v>
      </c>
      <c r="J850" s="7">
        <v>1.0508</v>
      </c>
      <c r="K850" s="7">
        <v>774</v>
      </c>
      <c r="L850" s="41">
        <v>1.0805</v>
      </c>
      <c r="M850" s="7">
        <f t="shared" si="147"/>
        <v>2.970000000000006E-2</v>
      </c>
      <c r="N850" s="8">
        <v>0</v>
      </c>
      <c r="P850" s="7">
        <v>28.06</v>
      </c>
      <c r="Q850" s="52">
        <v>15.2</v>
      </c>
      <c r="S850" s="9">
        <v>41323</v>
      </c>
      <c r="T850" s="9">
        <v>41355</v>
      </c>
      <c r="U850" s="7">
        <v>32</v>
      </c>
      <c r="V850" s="8">
        <f t="shared" si="148"/>
        <v>0</v>
      </c>
      <c r="W850" s="8">
        <f t="shared" si="149"/>
        <v>0</v>
      </c>
      <c r="X850" s="8"/>
      <c r="Y850" s="8"/>
      <c r="Z850" s="8"/>
      <c r="AA850" s="16">
        <f t="shared" si="152"/>
        <v>0</v>
      </c>
    </row>
    <row r="851" spans="1:27" x14ac:dyDescent="0.2">
      <c r="A851" s="7" t="s">
        <v>4</v>
      </c>
      <c r="B851" s="7" t="s">
        <v>5</v>
      </c>
      <c r="C851" s="7" t="s">
        <v>8</v>
      </c>
      <c r="D851" s="7">
        <v>48</v>
      </c>
      <c r="E851" s="7">
        <v>81</v>
      </c>
      <c r="F851" s="7">
        <v>3</v>
      </c>
      <c r="G851" s="7" t="s">
        <v>31</v>
      </c>
      <c r="H851" s="7" t="s">
        <v>32</v>
      </c>
      <c r="I851" s="7">
        <v>783</v>
      </c>
      <c r="J851" s="7">
        <v>1.0525</v>
      </c>
      <c r="K851" s="7">
        <v>783</v>
      </c>
      <c r="L851" s="41">
        <v>1.0868</v>
      </c>
      <c r="M851" s="7">
        <f t="shared" si="147"/>
        <v>3.4299999999999997E-2</v>
      </c>
      <c r="N851" s="8">
        <v>0</v>
      </c>
      <c r="P851" s="7">
        <v>25.92</v>
      </c>
      <c r="Q851" s="52">
        <v>14.7</v>
      </c>
      <c r="S851" s="9">
        <v>41323</v>
      </c>
      <c r="T851" s="9">
        <v>41355</v>
      </c>
      <c r="U851" s="7">
        <v>32</v>
      </c>
      <c r="V851" s="8">
        <f t="shared" si="148"/>
        <v>0</v>
      </c>
      <c r="W851" s="8">
        <f t="shared" si="149"/>
        <v>0</v>
      </c>
      <c r="X851" s="8"/>
      <c r="Y851" s="8"/>
      <c r="Z851" s="8"/>
      <c r="AA851" s="16">
        <f t="shared" si="152"/>
        <v>0</v>
      </c>
    </row>
    <row r="852" spans="1:27" x14ac:dyDescent="0.2">
      <c r="A852" s="7" t="s">
        <v>4</v>
      </c>
      <c r="B852" s="7" t="s">
        <v>5</v>
      </c>
      <c r="C852" s="7" t="s">
        <v>8</v>
      </c>
      <c r="D852" s="7">
        <v>48</v>
      </c>
      <c r="E852" s="7">
        <v>82</v>
      </c>
      <c r="F852" s="7">
        <v>4</v>
      </c>
      <c r="G852" s="7" t="s">
        <v>31</v>
      </c>
      <c r="H852" s="7" t="s">
        <v>32</v>
      </c>
      <c r="I852" s="7">
        <v>792</v>
      </c>
      <c r="J852" s="7">
        <v>1.0495000000000001</v>
      </c>
      <c r="K852" s="7">
        <v>792</v>
      </c>
      <c r="L852" s="41">
        <v>1.0642</v>
      </c>
      <c r="M852" s="7">
        <f t="shared" si="147"/>
        <v>1.4699999999999935E-2</v>
      </c>
      <c r="N852" s="8">
        <v>0</v>
      </c>
      <c r="P852" s="7">
        <v>13.49</v>
      </c>
      <c r="Q852" s="52">
        <v>12.2</v>
      </c>
      <c r="S852" s="9">
        <v>41323</v>
      </c>
      <c r="T852" s="9">
        <v>41355</v>
      </c>
      <c r="U852" s="7">
        <v>32</v>
      </c>
      <c r="V852" s="8">
        <f t="shared" si="148"/>
        <v>0</v>
      </c>
      <c r="W852" s="8">
        <f t="shared" si="149"/>
        <v>0</v>
      </c>
      <c r="X852" s="8"/>
      <c r="Y852" s="8"/>
      <c r="Z852" s="8"/>
      <c r="AA852" s="16">
        <f t="shared" si="152"/>
        <v>0</v>
      </c>
    </row>
    <row r="853" spans="1:27" x14ac:dyDescent="0.2">
      <c r="A853" s="7" t="s">
        <v>4</v>
      </c>
      <c r="B853" s="7" t="s">
        <v>5</v>
      </c>
      <c r="C853" s="7" t="s">
        <v>8</v>
      </c>
      <c r="D853" s="7">
        <v>48</v>
      </c>
      <c r="E853" s="7">
        <v>83</v>
      </c>
      <c r="F853" s="7">
        <v>5</v>
      </c>
      <c r="G853" s="7" t="s">
        <v>31</v>
      </c>
      <c r="H853" s="7" t="s">
        <v>32</v>
      </c>
      <c r="I853" s="7">
        <v>801</v>
      </c>
      <c r="J853" s="7">
        <v>1.0593999999999999</v>
      </c>
      <c r="K853" s="7">
        <v>801</v>
      </c>
      <c r="L853" s="41">
        <v>1.0774999999999999</v>
      </c>
      <c r="M853" s="7">
        <f t="shared" si="147"/>
        <v>1.8100000000000005E-2</v>
      </c>
      <c r="N853" s="8">
        <v>2</v>
      </c>
      <c r="P853" s="7">
        <v>13.64</v>
      </c>
      <c r="Q853" s="52">
        <v>12.2</v>
      </c>
      <c r="S853" s="9">
        <v>41323</v>
      </c>
      <c r="T853" s="9">
        <v>41355</v>
      </c>
      <c r="U853" s="7">
        <v>32</v>
      </c>
      <c r="V853" s="8">
        <f t="shared" si="148"/>
        <v>2.1856330740919834</v>
      </c>
      <c r="W853" s="8">
        <f t="shared" si="149"/>
        <v>120.75320851336922</v>
      </c>
      <c r="X853" s="8"/>
      <c r="Y853" s="8"/>
      <c r="Z853" s="8"/>
      <c r="AA853" s="16">
        <f t="shared" si="152"/>
        <v>2.8944415856892356E-3</v>
      </c>
    </row>
    <row r="854" spans="1:27" x14ac:dyDescent="0.2">
      <c r="A854" s="7" t="s">
        <v>4</v>
      </c>
      <c r="B854" s="7" t="s">
        <v>5</v>
      </c>
      <c r="C854" s="7" t="s">
        <v>8</v>
      </c>
      <c r="D854" s="7">
        <v>48</v>
      </c>
      <c r="E854" s="7">
        <v>84</v>
      </c>
      <c r="F854" s="7">
        <v>6</v>
      </c>
      <c r="G854" s="7" t="s">
        <v>31</v>
      </c>
      <c r="H854" s="7" t="s">
        <v>32</v>
      </c>
      <c r="I854" s="7">
        <v>810</v>
      </c>
      <c r="J854" s="7">
        <v>1.0580000000000001</v>
      </c>
      <c r="K854" s="7">
        <v>810</v>
      </c>
      <c r="L854" s="41">
        <v>1.1016999999999999</v>
      </c>
      <c r="M854" s="7">
        <f t="shared" si="147"/>
        <v>4.369999999999985E-2</v>
      </c>
      <c r="N854" s="8">
        <v>0</v>
      </c>
      <c r="P854" s="7">
        <v>26.18</v>
      </c>
      <c r="Q854" s="52">
        <v>14.8</v>
      </c>
      <c r="S854" s="9">
        <v>41323</v>
      </c>
      <c r="T854" s="9">
        <v>41355</v>
      </c>
      <c r="U854" s="7">
        <v>32</v>
      </c>
      <c r="V854" s="8">
        <f t="shared" si="148"/>
        <v>0</v>
      </c>
      <c r="W854" s="8">
        <f t="shared" si="149"/>
        <v>0</v>
      </c>
      <c r="X854" s="8"/>
      <c r="Y854" s="8"/>
      <c r="Z854" s="8"/>
      <c r="AA854" s="16">
        <f t="shared" si="152"/>
        <v>0</v>
      </c>
    </row>
    <row r="855" spans="1:27" x14ac:dyDescent="0.2">
      <c r="A855" s="7" t="s">
        <v>4</v>
      </c>
      <c r="B855" s="7" t="s">
        <v>5</v>
      </c>
      <c r="C855" s="7" t="s">
        <v>6</v>
      </c>
      <c r="D855" s="7">
        <v>48</v>
      </c>
      <c r="E855" s="7">
        <v>85</v>
      </c>
      <c r="F855" s="7">
        <v>1</v>
      </c>
      <c r="G855" s="7" t="s">
        <v>31</v>
      </c>
      <c r="H855" s="7" t="s">
        <v>32</v>
      </c>
      <c r="I855" s="7">
        <v>657</v>
      </c>
      <c r="J855" s="7">
        <v>1.0419</v>
      </c>
      <c r="K855" s="7">
        <v>657</v>
      </c>
      <c r="L855" s="41">
        <v>1.0657000000000001</v>
      </c>
      <c r="M855" s="7">
        <f t="shared" si="147"/>
        <v>2.3800000000000043E-2</v>
      </c>
      <c r="P855" s="44">
        <v>16.48</v>
      </c>
      <c r="Q855" s="52">
        <v>12.9</v>
      </c>
      <c r="S855" s="9">
        <v>41323</v>
      </c>
      <c r="T855" s="9">
        <v>41355</v>
      </c>
      <c r="U855" s="7">
        <v>32</v>
      </c>
      <c r="V855" s="8">
        <f t="shared" si="148"/>
        <v>0</v>
      </c>
      <c r="W855" s="8">
        <f t="shared" si="149"/>
        <v>0</v>
      </c>
      <c r="X855" s="8">
        <f>AVERAGE(W855:W860)</f>
        <v>6.6226877817003169</v>
      </c>
      <c r="Y855" s="8">
        <f>_xlfn.STDEV.S(W855:W860)</f>
        <v>8.5037001965183059</v>
      </c>
      <c r="Z855" s="8"/>
    </row>
    <row r="856" spans="1:27" x14ac:dyDescent="0.2">
      <c r="A856" s="7" t="s">
        <v>4</v>
      </c>
      <c r="B856" s="7" t="s">
        <v>5</v>
      </c>
      <c r="C856" s="7" t="s">
        <v>6</v>
      </c>
      <c r="D856" s="7">
        <v>48</v>
      </c>
      <c r="E856" s="7">
        <v>86</v>
      </c>
      <c r="F856" s="7">
        <v>2</v>
      </c>
      <c r="G856" s="7" t="s">
        <v>31</v>
      </c>
      <c r="H856" s="7" t="s">
        <v>32</v>
      </c>
      <c r="I856" s="7">
        <v>666</v>
      </c>
      <c r="J856" s="7">
        <v>1.0452999999999999</v>
      </c>
      <c r="K856" s="7">
        <v>666</v>
      </c>
      <c r="L856" s="41">
        <v>1.0758000000000001</v>
      </c>
      <c r="M856" s="7">
        <f t="shared" si="147"/>
        <v>3.0500000000000194E-2</v>
      </c>
      <c r="N856" s="8">
        <v>0.5</v>
      </c>
      <c r="P856" s="7">
        <v>19.63</v>
      </c>
      <c r="Q856" s="52">
        <v>13.5</v>
      </c>
      <c r="S856" s="9">
        <v>41323</v>
      </c>
      <c r="T856" s="9">
        <v>41355</v>
      </c>
      <c r="U856" s="7">
        <v>32</v>
      </c>
      <c r="V856" s="8">
        <f t="shared" si="148"/>
        <v>0.54640826852299584</v>
      </c>
      <c r="W856" s="8">
        <f t="shared" si="149"/>
        <v>17.91502519747516</v>
      </c>
      <c r="X856" s="8"/>
      <c r="Y856" s="8"/>
      <c r="Z856" s="8"/>
    </row>
    <row r="857" spans="1:27" x14ac:dyDescent="0.2">
      <c r="A857" s="7" t="s">
        <v>4</v>
      </c>
      <c r="B857" s="7" t="s">
        <v>5</v>
      </c>
      <c r="C857" s="7" t="s">
        <v>6</v>
      </c>
      <c r="D857" s="7">
        <v>48</v>
      </c>
      <c r="E857" s="7">
        <v>87</v>
      </c>
      <c r="F857" s="7">
        <v>3</v>
      </c>
      <c r="G857" s="7" t="s">
        <v>31</v>
      </c>
      <c r="H857" s="7" t="s">
        <v>32</v>
      </c>
      <c r="I857" s="7">
        <v>675</v>
      </c>
      <c r="J857" s="7">
        <v>1.0501</v>
      </c>
      <c r="K857" s="7">
        <v>675</v>
      </c>
      <c r="L857" s="41">
        <v>1.0711999999999999</v>
      </c>
      <c r="M857" s="7">
        <f t="shared" si="147"/>
        <v>2.1099999999999897E-2</v>
      </c>
      <c r="N857" s="8">
        <v>0.1</v>
      </c>
      <c r="P857" s="7">
        <v>18.75</v>
      </c>
      <c r="Q857" s="52">
        <v>13.2</v>
      </c>
      <c r="S857" s="9">
        <v>41323</v>
      </c>
      <c r="T857" s="9">
        <v>41355</v>
      </c>
      <c r="U857" s="7">
        <v>32</v>
      </c>
      <c r="V857" s="8">
        <f t="shared" si="148"/>
        <v>0.10928165370459918</v>
      </c>
      <c r="W857" s="8">
        <f t="shared" si="149"/>
        <v>5.1792252940568586</v>
      </c>
      <c r="X857" s="8"/>
      <c r="Y857" s="8"/>
      <c r="Z857" s="8"/>
    </row>
    <row r="858" spans="1:27" x14ac:dyDescent="0.2">
      <c r="A858" s="7" t="s">
        <v>4</v>
      </c>
      <c r="B858" s="7" t="s">
        <v>5</v>
      </c>
      <c r="C858" s="7" t="s">
        <v>6</v>
      </c>
      <c r="D858" s="7">
        <v>48</v>
      </c>
      <c r="E858" s="7">
        <v>88</v>
      </c>
      <c r="F858" s="7">
        <v>4</v>
      </c>
      <c r="G858" s="7" t="s">
        <v>31</v>
      </c>
      <c r="H858" s="7" t="s">
        <v>32</v>
      </c>
      <c r="I858" s="7">
        <v>684</v>
      </c>
      <c r="J858" s="7">
        <v>1.0490999999999999</v>
      </c>
      <c r="K858" s="7">
        <v>684</v>
      </c>
      <c r="L858" s="41">
        <v>1.1145</v>
      </c>
      <c r="M858" s="7">
        <f t="shared" si="147"/>
        <v>6.5400000000000125E-2</v>
      </c>
      <c r="N858" s="8">
        <v>0</v>
      </c>
      <c r="P858" s="7">
        <v>24.55</v>
      </c>
      <c r="Q858" s="52">
        <v>14.4</v>
      </c>
      <c r="S858" s="9">
        <v>41323</v>
      </c>
      <c r="T858" s="9">
        <v>41355</v>
      </c>
      <c r="U858" s="7">
        <v>32</v>
      </c>
      <c r="V858" s="8">
        <f t="shared" si="148"/>
        <v>0</v>
      </c>
      <c r="W858" s="8">
        <f t="shared" si="149"/>
        <v>0</v>
      </c>
      <c r="X858" s="8"/>
      <c r="Y858" s="8"/>
      <c r="Z858" s="8"/>
    </row>
    <row r="859" spans="1:27" x14ac:dyDescent="0.2">
      <c r="A859" s="7" t="s">
        <v>4</v>
      </c>
      <c r="B859" s="7" t="s">
        <v>5</v>
      </c>
      <c r="C859" s="7" t="s">
        <v>6</v>
      </c>
      <c r="D859" s="7">
        <v>48</v>
      </c>
      <c r="E859" s="7">
        <v>89</v>
      </c>
      <c r="F859" s="7">
        <v>5</v>
      </c>
      <c r="G859" s="7" t="s">
        <v>31</v>
      </c>
      <c r="H859" s="7" t="s">
        <v>32</v>
      </c>
      <c r="I859" s="7">
        <v>693</v>
      </c>
      <c r="J859" s="7">
        <v>1.0510999999999999</v>
      </c>
      <c r="K859" s="7">
        <v>693</v>
      </c>
      <c r="L859" s="41">
        <v>1.0845</v>
      </c>
      <c r="M859" s="7">
        <f t="shared" si="147"/>
        <v>3.3400000000000096E-2</v>
      </c>
      <c r="N859" s="8">
        <v>0</v>
      </c>
      <c r="P859" s="7">
        <v>20.95</v>
      </c>
      <c r="Q859" s="52">
        <v>13.6</v>
      </c>
      <c r="S859" s="9">
        <v>41323</v>
      </c>
      <c r="T859" s="9">
        <v>41355</v>
      </c>
      <c r="U859" s="7">
        <v>32</v>
      </c>
      <c r="V859" s="8">
        <f t="shared" si="148"/>
        <v>0</v>
      </c>
      <c r="W859" s="8">
        <f t="shared" si="149"/>
        <v>0</v>
      </c>
      <c r="X859" s="8"/>
      <c r="Y859" s="8"/>
      <c r="Z859" s="8"/>
    </row>
    <row r="860" spans="1:27" x14ac:dyDescent="0.2">
      <c r="A860" s="7" t="s">
        <v>4</v>
      </c>
      <c r="B860" s="7" t="s">
        <v>5</v>
      </c>
      <c r="C860" s="7" t="s">
        <v>6</v>
      </c>
      <c r="D860" s="7">
        <v>48</v>
      </c>
      <c r="E860" s="7">
        <v>90</v>
      </c>
      <c r="F860" s="7">
        <v>6</v>
      </c>
      <c r="G860" s="7" t="s">
        <v>31</v>
      </c>
      <c r="H860" s="7" t="s">
        <v>32</v>
      </c>
      <c r="I860" s="7">
        <v>702</v>
      </c>
      <c r="J860" s="7">
        <v>1.0465</v>
      </c>
      <c r="K860" s="7">
        <v>702</v>
      </c>
      <c r="L860" s="41">
        <v>1.0662</v>
      </c>
      <c r="M860" s="7">
        <f t="shared" si="147"/>
        <v>1.9700000000000051E-2</v>
      </c>
      <c r="N860" s="8">
        <v>0.3</v>
      </c>
      <c r="P860" s="7">
        <v>15.08</v>
      </c>
      <c r="Q860" s="52">
        <v>12.3</v>
      </c>
      <c r="S860" s="9">
        <v>41323</v>
      </c>
      <c r="T860" s="9">
        <v>41355</v>
      </c>
      <c r="U860" s="7">
        <v>32</v>
      </c>
      <c r="V860" s="8">
        <f t="shared" si="148"/>
        <v>0.32784496111379752</v>
      </c>
      <c r="W860" s="8">
        <f t="shared" si="149"/>
        <v>16.64187619866988</v>
      </c>
      <c r="X860" s="8"/>
      <c r="Y860" s="8"/>
      <c r="Z860" s="8"/>
    </row>
    <row r="861" spans="1:27" x14ac:dyDescent="0.2">
      <c r="A861" s="7" t="s">
        <v>4</v>
      </c>
      <c r="B861" s="7" t="s">
        <v>5</v>
      </c>
      <c r="C861" s="7" t="s">
        <v>7</v>
      </c>
      <c r="D861" s="7">
        <v>48</v>
      </c>
      <c r="E861" s="7">
        <v>91</v>
      </c>
      <c r="F861" s="7">
        <v>1</v>
      </c>
      <c r="G861" s="7" t="s">
        <v>31</v>
      </c>
      <c r="H861" s="7" t="s">
        <v>32</v>
      </c>
      <c r="I861" s="7">
        <v>711</v>
      </c>
      <c r="J861" s="7">
        <v>1.0589</v>
      </c>
      <c r="K861" s="7">
        <v>711</v>
      </c>
      <c r="L861" s="41">
        <v>1.0885</v>
      </c>
      <c r="M861" s="7">
        <f t="shared" si="147"/>
        <v>2.9600000000000071E-2</v>
      </c>
      <c r="N861" s="8">
        <v>0.9</v>
      </c>
      <c r="P861" s="7">
        <v>23.68</v>
      </c>
      <c r="Q861" s="52">
        <v>14.6</v>
      </c>
      <c r="S861" s="9">
        <v>41323</v>
      </c>
      <c r="T861" s="9">
        <v>41355</v>
      </c>
      <c r="U861" s="7">
        <v>32</v>
      </c>
      <c r="V861" s="8">
        <f t="shared" si="148"/>
        <v>0.9835348833413925</v>
      </c>
      <c r="W861" s="8">
        <f t="shared" si="149"/>
        <v>33.22752984261453</v>
      </c>
      <c r="X861" s="8">
        <f>AVERAGE(W861:W866)</f>
        <v>35.714002020860875</v>
      </c>
      <c r="Y861" s="8">
        <f>_xlfn.STDEV.S(W861:W866)</f>
        <v>45.321977029537685</v>
      </c>
      <c r="Z861" s="8"/>
      <c r="AA861" s="16">
        <f t="shared" ref="AA861:AA866" si="153">W861/22846</f>
        <v>1.4544134571747584E-3</v>
      </c>
    </row>
    <row r="862" spans="1:27" x14ac:dyDescent="0.2">
      <c r="A862" s="7" t="s">
        <v>4</v>
      </c>
      <c r="B862" s="7" t="s">
        <v>5</v>
      </c>
      <c r="C862" s="7" t="s">
        <v>7</v>
      </c>
      <c r="D862" s="7">
        <v>48</v>
      </c>
      <c r="E862" s="7">
        <v>92</v>
      </c>
      <c r="F862" s="7">
        <v>2</v>
      </c>
      <c r="G862" s="7" t="s">
        <v>31</v>
      </c>
      <c r="H862" s="7" t="s">
        <v>32</v>
      </c>
      <c r="I862" s="7">
        <v>720</v>
      </c>
      <c r="J862" s="7">
        <v>1.0505</v>
      </c>
      <c r="K862" s="7">
        <v>720</v>
      </c>
      <c r="L862" s="41">
        <v>1.0686</v>
      </c>
      <c r="M862" s="7">
        <f t="shared" si="147"/>
        <v>1.8100000000000005E-2</v>
      </c>
      <c r="N862" s="8">
        <v>0</v>
      </c>
      <c r="P862" s="7">
        <v>13.21</v>
      </c>
      <c r="Q862" s="52">
        <v>12</v>
      </c>
      <c r="S862" s="9">
        <v>41323</v>
      </c>
      <c r="T862" s="9">
        <v>41355</v>
      </c>
      <c r="U862" s="7">
        <v>32</v>
      </c>
      <c r="V862" s="8">
        <f t="shared" si="148"/>
        <v>0</v>
      </c>
      <c r="W862" s="8">
        <f t="shared" si="149"/>
        <v>0</v>
      </c>
      <c r="X862" s="8"/>
      <c r="Y862" s="8"/>
      <c r="Z862" s="8"/>
      <c r="AA862" s="16">
        <f t="shared" si="153"/>
        <v>0</v>
      </c>
    </row>
    <row r="863" spans="1:27" x14ac:dyDescent="0.2">
      <c r="A863" s="7" t="s">
        <v>4</v>
      </c>
      <c r="B863" s="7" t="s">
        <v>5</v>
      </c>
      <c r="C863" s="7" t="s">
        <v>7</v>
      </c>
      <c r="D863" s="7">
        <v>48</v>
      </c>
      <c r="E863" s="7">
        <v>93</v>
      </c>
      <c r="F863" s="7">
        <v>3</v>
      </c>
      <c r="G863" s="7" t="s">
        <v>31</v>
      </c>
      <c r="H863" s="7" t="s">
        <v>32</v>
      </c>
      <c r="I863" s="7">
        <v>729</v>
      </c>
      <c r="J863" s="7">
        <v>1.0411999999999999</v>
      </c>
      <c r="K863" s="7">
        <v>729</v>
      </c>
      <c r="L863" s="41">
        <v>1.0663</v>
      </c>
      <c r="M863" s="7">
        <f t="shared" si="147"/>
        <v>2.5100000000000122E-2</v>
      </c>
      <c r="N863" s="8">
        <v>0</v>
      </c>
      <c r="P863" s="7">
        <v>25.2</v>
      </c>
      <c r="Q863" s="52">
        <v>14.5</v>
      </c>
      <c r="S863" s="9">
        <v>41323</v>
      </c>
      <c r="T863" s="9">
        <v>41355</v>
      </c>
      <c r="U863" s="7">
        <v>32</v>
      </c>
      <c r="V863" s="8">
        <f t="shared" si="148"/>
        <v>0</v>
      </c>
      <c r="W863" s="8">
        <f t="shared" si="149"/>
        <v>0</v>
      </c>
      <c r="X863" s="8"/>
      <c r="Y863" s="8"/>
      <c r="Z863" s="8"/>
      <c r="AA863" s="16">
        <f t="shared" si="153"/>
        <v>0</v>
      </c>
    </row>
    <row r="864" spans="1:27" x14ac:dyDescent="0.2">
      <c r="A864" s="7" t="s">
        <v>4</v>
      </c>
      <c r="B864" s="7" t="s">
        <v>5</v>
      </c>
      <c r="C864" s="7" t="s">
        <v>7</v>
      </c>
      <c r="D864" s="7">
        <v>48</v>
      </c>
      <c r="E864" s="7">
        <v>94</v>
      </c>
      <c r="F864" s="7">
        <v>4</v>
      </c>
      <c r="G864" s="7" t="s">
        <v>31</v>
      </c>
      <c r="H864" s="7" t="s">
        <v>32</v>
      </c>
      <c r="I864" s="7">
        <v>738</v>
      </c>
      <c r="J864" s="7">
        <v>1.0476000000000001</v>
      </c>
      <c r="K864" s="7">
        <v>738</v>
      </c>
      <c r="L864" s="41">
        <v>1.0714999999999999</v>
      </c>
      <c r="M864" s="7">
        <f t="shared" si="147"/>
        <v>2.389999999999981E-2</v>
      </c>
      <c r="N864" s="8">
        <v>2.2999999999999998</v>
      </c>
      <c r="P864" s="7">
        <v>26.66</v>
      </c>
      <c r="Q864" s="52">
        <v>14.9</v>
      </c>
      <c r="S864" s="9">
        <v>41323</v>
      </c>
      <c r="T864" s="9">
        <v>41355</v>
      </c>
      <c r="U864" s="7">
        <v>32</v>
      </c>
      <c r="V864" s="8">
        <f t="shared" si="148"/>
        <v>2.5134780352057806</v>
      </c>
      <c r="W864" s="8">
        <f t="shared" si="149"/>
        <v>105.1664449876904</v>
      </c>
      <c r="X864" s="8"/>
      <c r="Y864" s="8"/>
      <c r="Z864" s="8"/>
      <c r="AA864" s="16">
        <f t="shared" si="153"/>
        <v>4.6032760652932854E-3</v>
      </c>
    </row>
    <row r="865" spans="1:27" x14ac:dyDescent="0.2">
      <c r="A865" s="7" t="s">
        <v>4</v>
      </c>
      <c r="B865" s="7" t="s">
        <v>5</v>
      </c>
      <c r="C865" s="7" t="s">
        <v>7</v>
      </c>
      <c r="D865" s="7">
        <v>48</v>
      </c>
      <c r="E865" s="7">
        <v>95</v>
      </c>
      <c r="F865" s="7">
        <v>5</v>
      </c>
      <c r="G865" s="7" t="s">
        <v>31</v>
      </c>
      <c r="H865" s="7" t="s">
        <v>32</v>
      </c>
      <c r="I865" s="7">
        <v>747</v>
      </c>
      <c r="J865" s="7">
        <v>1.0388999999999999</v>
      </c>
      <c r="K865" s="7">
        <v>747</v>
      </c>
      <c r="L865" s="41">
        <v>1.0821000000000001</v>
      </c>
      <c r="M865" s="7">
        <f>L865-J865</f>
        <v>4.3200000000000127E-2</v>
      </c>
      <c r="N865" s="8">
        <v>3</v>
      </c>
      <c r="P865" s="7">
        <v>24.65</v>
      </c>
      <c r="Q865" s="52">
        <v>14.8</v>
      </c>
      <c r="S865" s="9">
        <v>41323</v>
      </c>
      <c r="T865" s="9">
        <v>41355</v>
      </c>
      <c r="U865" s="7">
        <v>32</v>
      </c>
      <c r="V865" s="8">
        <f>N865*EXP((LN(2)/$R$3)*U865)</f>
        <v>3.2784496111379751</v>
      </c>
      <c r="W865" s="8">
        <f>V865/M865</f>
        <v>75.890037294860306</v>
      </c>
      <c r="X865" s="8"/>
      <c r="Y865" s="8"/>
      <c r="Z865" s="8"/>
      <c r="AA865" s="16">
        <f t="shared" si="153"/>
        <v>3.3218085133003721E-3</v>
      </c>
    </row>
    <row r="866" spans="1:27" x14ac:dyDescent="0.2">
      <c r="A866" s="7" t="s">
        <v>4</v>
      </c>
      <c r="B866" s="7" t="s">
        <v>5</v>
      </c>
      <c r="C866" s="7" t="s">
        <v>7</v>
      </c>
      <c r="D866" s="7">
        <v>48</v>
      </c>
      <c r="E866" s="7">
        <v>96</v>
      </c>
      <c r="F866" s="7">
        <v>6</v>
      </c>
      <c r="G866" s="7" t="s">
        <v>31</v>
      </c>
      <c r="H866" s="7" t="s">
        <v>32</v>
      </c>
      <c r="I866" s="7">
        <v>756</v>
      </c>
      <c r="J866" s="7">
        <v>1.0472999999999999</v>
      </c>
      <c r="K866" s="7">
        <v>756</v>
      </c>
      <c r="L866" s="41">
        <v>1.0871</v>
      </c>
      <c r="M866" s="7">
        <f>L866-J866</f>
        <v>3.9800000000000058E-2</v>
      </c>
      <c r="N866" s="8">
        <v>0</v>
      </c>
      <c r="P866" s="44">
        <v>28.58</v>
      </c>
      <c r="Q866" s="52">
        <v>15.4</v>
      </c>
      <c r="S866" s="9">
        <v>41323</v>
      </c>
      <c r="T866" s="9">
        <v>41355</v>
      </c>
      <c r="U866" s="7">
        <v>32</v>
      </c>
      <c r="V866" s="8">
        <f>N866*EXP((LN(2)/$R$3)*U866)</f>
        <v>0</v>
      </c>
      <c r="W866" s="8">
        <f>V866/M866</f>
        <v>0</v>
      </c>
      <c r="X866" s="8"/>
      <c r="Y866" s="8"/>
      <c r="Z866" s="8"/>
      <c r="AA866" s="16">
        <f t="shared" si="153"/>
        <v>0</v>
      </c>
    </row>
  </sheetData>
  <mergeCells count="1">
    <mergeCell ref="R1:AF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842"/>
  <sheetViews>
    <sheetView zoomScale="85" zoomScaleNormal="85" workbookViewId="0">
      <pane ySplit="2" topLeftCell="A206" activePane="bottomLeft" state="frozen"/>
      <selection pane="bottomLeft" activeCell="Y148" sqref="Y148"/>
    </sheetView>
  </sheetViews>
  <sheetFormatPr defaultRowHeight="12.75" x14ac:dyDescent="0.2"/>
  <cols>
    <col min="1" max="1" width="12" style="7" customWidth="1"/>
    <col min="2" max="2" width="11" style="7" customWidth="1"/>
    <col min="3" max="3" width="9.5703125" style="7" customWidth="1"/>
    <col min="4" max="4" width="9.7109375" style="7" customWidth="1"/>
    <col min="5" max="5" width="9.7109375" style="7" hidden="1" customWidth="1"/>
    <col min="6" max="6" width="5.5703125" style="7" hidden="1" customWidth="1"/>
    <col min="7" max="7" width="9.140625" style="7" hidden="1" customWidth="1"/>
    <col min="8" max="8" width="9.140625" style="7" customWidth="1"/>
    <col min="9" max="14" width="9.140625" style="7" hidden="1" customWidth="1"/>
    <col min="15" max="15" width="9.140625" style="3" hidden="1" customWidth="1"/>
    <col min="16" max="16" width="9.140625" style="8" hidden="1" customWidth="1"/>
    <col min="17" max="17" width="9.140625" style="7" hidden="1" customWidth="1"/>
    <col min="18" max="18" width="9.140625" style="52" hidden="1" customWidth="1"/>
    <col min="19" max="19" width="9.140625" style="7" hidden="1" customWidth="1"/>
    <col min="20" max="20" width="10.28515625" style="9" hidden="1" customWidth="1"/>
    <col min="21" max="21" width="10.7109375" style="9" hidden="1" customWidth="1"/>
    <col min="22" max="22" width="9.140625" style="7" hidden="1" customWidth="1"/>
    <col min="23" max="23" width="10.28515625" style="7" hidden="1" customWidth="1"/>
    <col min="24" max="27" width="9.140625" style="7" customWidth="1"/>
    <col min="28" max="28" width="16.42578125" style="7" customWidth="1"/>
    <col min="29" max="30" width="9.140625" style="7" customWidth="1"/>
    <col min="31" max="40" width="9.140625" style="7"/>
    <col min="41" max="41" width="12.5703125" style="7" customWidth="1"/>
    <col min="42" max="16384" width="9.140625" style="7"/>
  </cols>
  <sheetData>
    <row r="1" spans="1:45" x14ac:dyDescent="0.2">
      <c r="S1" s="140" t="s">
        <v>63</v>
      </c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45" ht="63.75" x14ac:dyDescent="0.2">
      <c r="A2" s="10" t="s">
        <v>0</v>
      </c>
      <c r="B2" s="10" t="s">
        <v>1</v>
      </c>
      <c r="C2" s="10" t="s">
        <v>2</v>
      </c>
      <c r="D2" s="10" t="s">
        <v>3</v>
      </c>
      <c r="E2" s="10" t="s">
        <v>10</v>
      </c>
      <c r="F2" s="10" t="s">
        <v>10</v>
      </c>
      <c r="G2" s="10" t="s">
        <v>11</v>
      </c>
      <c r="H2" s="10" t="s">
        <v>11</v>
      </c>
      <c r="I2" s="10" t="s">
        <v>12</v>
      </c>
      <c r="J2" s="10" t="s">
        <v>13</v>
      </c>
      <c r="K2" s="10" t="s">
        <v>12</v>
      </c>
      <c r="L2" s="10" t="s">
        <v>14</v>
      </c>
      <c r="M2" s="10" t="s">
        <v>42</v>
      </c>
      <c r="N2" s="10" t="s">
        <v>33</v>
      </c>
      <c r="O2" s="14"/>
      <c r="P2" s="11" t="s">
        <v>47</v>
      </c>
      <c r="Q2" s="10" t="s">
        <v>40</v>
      </c>
      <c r="R2" s="57" t="s">
        <v>41</v>
      </c>
      <c r="S2" s="12" t="s">
        <v>62</v>
      </c>
      <c r="T2" s="13" t="s">
        <v>56</v>
      </c>
      <c r="U2" s="13" t="s">
        <v>57</v>
      </c>
      <c r="V2" s="12" t="s">
        <v>58</v>
      </c>
      <c r="W2" s="12" t="s">
        <v>59</v>
      </c>
      <c r="X2" s="12" t="s">
        <v>60</v>
      </c>
      <c r="Y2" s="12" t="s">
        <v>76</v>
      </c>
      <c r="Z2" s="12" t="s">
        <v>77</v>
      </c>
      <c r="AA2" s="12"/>
      <c r="AB2" s="12" t="s">
        <v>64</v>
      </c>
      <c r="AC2" s="43" t="s">
        <v>48</v>
      </c>
      <c r="AD2" s="43" t="s">
        <v>46</v>
      </c>
      <c r="AE2" s="14" t="s">
        <v>49</v>
      </c>
    </row>
    <row r="3" spans="1:45" x14ac:dyDescent="0.2">
      <c r="A3" s="7" t="s">
        <v>4</v>
      </c>
      <c r="B3" s="7" t="s">
        <v>36</v>
      </c>
      <c r="C3" s="7" t="s">
        <v>9</v>
      </c>
      <c r="D3" s="7">
        <v>3</v>
      </c>
      <c r="E3" s="7">
        <v>101</v>
      </c>
      <c r="F3" s="7">
        <v>1</v>
      </c>
      <c r="G3" s="7" t="s">
        <v>21</v>
      </c>
      <c r="H3" s="7" t="s">
        <v>22</v>
      </c>
      <c r="I3" s="7">
        <v>1123</v>
      </c>
      <c r="J3" s="7">
        <v>1.0578000000000001</v>
      </c>
      <c r="K3" s="7">
        <v>1123</v>
      </c>
      <c r="L3" s="7">
        <v>1.0714999999999999</v>
      </c>
      <c r="M3" s="7">
        <f t="shared" ref="M3:M32" si="0">L3-J3</f>
        <v>1.3699999999999823E-2</v>
      </c>
      <c r="N3" s="8">
        <v>0.2</v>
      </c>
      <c r="S3" s="15">
        <v>249.9</v>
      </c>
      <c r="T3" s="9">
        <v>41332</v>
      </c>
      <c r="U3" s="9">
        <v>41368</v>
      </c>
      <c r="V3" s="8">
        <v>36</v>
      </c>
      <c r="W3" s="8">
        <f t="shared" ref="W3:W32" si="1">N3*EXP((LN(2)/$S$3)*V3)</f>
        <v>0.22100172386971229</v>
      </c>
      <c r="X3" s="8">
        <f t="shared" ref="X3:X32" si="2">W3/M3</f>
        <v>16.131512691220081</v>
      </c>
      <c r="Y3" s="8">
        <f>AVERAGE(X3:X8)</f>
        <v>5.2825023953642827</v>
      </c>
      <c r="Z3" s="8">
        <f>_xlfn.STDEV.S(X3:X8)</f>
        <v>8.1855885180998165</v>
      </c>
      <c r="AA3" s="8"/>
      <c r="AB3" s="8">
        <f t="shared" ref="AB3:AB26" si="3">X3/2</f>
        <v>8.0657563456100405</v>
      </c>
      <c r="AC3" s="16">
        <f>AVERAGE(AB3:AB8)</f>
        <v>2.6412511976821413</v>
      </c>
      <c r="AD3" s="16">
        <f>_xlfn.STDEV.S(AB3:AB8)</f>
        <v>4.0927942590499082</v>
      </c>
      <c r="AE3" s="16">
        <f>AVERAGE(AC3:AC21)</f>
        <v>137.11195454087766</v>
      </c>
      <c r="AF3" s="16">
        <f>_xlfn.STDEV.S(AC3:AC21)</f>
        <v>184.57292706102086</v>
      </c>
    </row>
    <row r="4" spans="1:45" x14ac:dyDescent="0.2">
      <c r="A4" s="7" t="s">
        <v>4</v>
      </c>
      <c r="B4" s="7" t="s">
        <v>36</v>
      </c>
      <c r="C4" s="7" t="s">
        <v>9</v>
      </c>
      <c r="D4" s="7">
        <v>3</v>
      </c>
      <c r="E4" s="7">
        <v>102</v>
      </c>
      <c r="F4" s="7">
        <v>2</v>
      </c>
      <c r="G4" s="7" t="s">
        <v>21</v>
      </c>
      <c r="H4" s="7" t="s">
        <v>22</v>
      </c>
      <c r="I4" s="7">
        <v>1133</v>
      </c>
      <c r="J4" s="7">
        <v>1.0573999999999999</v>
      </c>
      <c r="K4" s="7">
        <v>1133</v>
      </c>
      <c r="L4" s="7">
        <v>1.0964</v>
      </c>
      <c r="M4" s="7">
        <f t="shared" si="0"/>
        <v>3.9000000000000146E-2</v>
      </c>
      <c r="N4" s="8">
        <v>0</v>
      </c>
      <c r="S4" s="8"/>
      <c r="T4" s="9">
        <v>41332</v>
      </c>
      <c r="U4" s="9">
        <v>41368</v>
      </c>
      <c r="V4" s="8">
        <v>36</v>
      </c>
      <c r="W4" s="8">
        <f t="shared" si="1"/>
        <v>0</v>
      </c>
      <c r="X4" s="8">
        <f t="shared" si="2"/>
        <v>0</v>
      </c>
      <c r="Y4" s="8"/>
      <c r="Z4" s="8"/>
      <c r="AA4" s="8"/>
      <c r="AB4" s="8">
        <f t="shared" si="3"/>
        <v>0</v>
      </c>
    </row>
    <row r="5" spans="1:45" x14ac:dyDescent="0.2">
      <c r="A5" s="7" t="s">
        <v>4</v>
      </c>
      <c r="B5" s="7" t="s">
        <v>36</v>
      </c>
      <c r="C5" s="7" t="s">
        <v>9</v>
      </c>
      <c r="D5" s="7">
        <v>3</v>
      </c>
      <c r="E5" s="7">
        <v>103</v>
      </c>
      <c r="F5" s="7">
        <v>3</v>
      </c>
      <c r="G5" s="7" t="s">
        <v>21</v>
      </c>
      <c r="H5" s="7" t="s">
        <v>22</v>
      </c>
      <c r="I5" s="7">
        <v>1143</v>
      </c>
      <c r="J5" s="7">
        <v>1.0481</v>
      </c>
      <c r="K5" s="7">
        <v>1143</v>
      </c>
      <c r="L5" s="7">
        <v>1.0839000000000001</v>
      </c>
      <c r="M5" s="7">
        <f t="shared" si="0"/>
        <v>3.5800000000000054E-2</v>
      </c>
      <c r="N5" s="8">
        <v>0</v>
      </c>
      <c r="S5" s="8"/>
      <c r="T5" s="9">
        <v>41332</v>
      </c>
      <c r="U5" s="9">
        <v>41368</v>
      </c>
      <c r="V5" s="8">
        <v>36</v>
      </c>
      <c r="W5" s="8">
        <f t="shared" si="1"/>
        <v>0</v>
      </c>
      <c r="X5" s="8">
        <f t="shared" si="2"/>
        <v>0</v>
      </c>
      <c r="Y5" s="8"/>
      <c r="Z5" s="8"/>
      <c r="AA5" s="8"/>
      <c r="AB5" s="8">
        <f t="shared" si="3"/>
        <v>0</v>
      </c>
    </row>
    <row r="6" spans="1:45" x14ac:dyDescent="0.2">
      <c r="A6" s="7" t="s">
        <v>4</v>
      </c>
      <c r="B6" s="7" t="s">
        <v>36</v>
      </c>
      <c r="C6" s="7" t="s">
        <v>9</v>
      </c>
      <c r="D6" s="7">
        <v>3</v>
      </c>
      <c r="E6" s="7">
        <v>104</v>
      </c>
      <c r="F6" s="7">
        <v>4</v>
      </c>
      <c r="G6" s="7" t="s">
        <v>21</v>
      </c>
      <c r="H6" s="7" t="s">
        <v>22</v>
      </c>
      <c r="I6" s="7">
        <v>1153</v>
      </c>
      <c r="J6" s="7">
        <v>1.0483</v>
      </c>
      <c r="K6" s="7">
        <v>1153</v>
      </c>
      <c r="L6" s="7">
        <v>1.0838000000000001</v>
      </c>
      <c r="M6" s="7">
        <f t="shared" si="0"/>
        <v>3.5500000000000087E-2</v>
      </c>
      <c r="N6" s="8">
        <v>0.5</v>
      </c>
      <c r="S6" s="8"/>
      <c r="T6" s="9">
        <v>41332</v>
      </c>
      <c r="U6" s="9">
        <v>41368</v>
      </c>
      <c r="V6" s="8">
        <v>36</v>
      </c>
      <c r="W6" s="8">
        <f t="shared" si="1"/>
        <v>0.55250430967428066</v>
      </c>
      <c r="X6" s="8">
        <f t="shared" si="2"/>
        <v>15.563501680965615</v>
      </c>
      <c r="Y6" s="8"/>
      <c r="Z6" s="8"/>
      <c r="AA6" s="8"/>
      <c r="AB6" s="8">
        <f t="shared" si="3"/>
        <v>7.7817508404828075</v>
      </c>
    </row>
    <row r="7" spans="1:45" x14ac:dyDescent="0.2">
      <c r="A7" s="7" t="s">
        <v>4</v>
      </c>
      <c r="B7" s="7" t="s">
        <v>36</v>
      </c>
      <c r="C7" s="7" t="s">
        <v>9</v>
      </c>
      <c r="D7" s="7">
        <v>3</v>
      </c>
      <c r="E7" s="7">
        <v>105</v>
      </c>
      <c r="F7" s="7">
        <v>5</v>
      </c>
      <c r="G7" s="7" t="s">
        <v>21</v>
      </c>
      <c r="H7" s="7" t="s">
        <v>22</v>
      </c>
      <c r="I7" s="7">
        <v>1163</v>
      </c>
      <c r="J7" s="7">
        <v>1.0541</v>
      </c>
      <c r="K7" s="7">
        <v>1163</v>
      </c>
      <c r="L7" s="7">
        <v>1.0713999999999999</v>
      </c>
      <c r="M7" s="7">
        <f t="shared" si="0"/>
        <v>1.7299999999999871E-2</v>
      </c>
      <c r="N7" s="8">
        <v>0</v>
      </c>
      <c r="S7" s="8"/>
      <c r="T7" s="9">
        <v>41332</v>
      </c>
      <c r="U7" s="9">
        <v>41368</v>
      </c>
      <c r="V7" s="8">
        <v>36</v>
      </c>
      <c r="W7" s="8">
        <f t="shared" si="1"/>
        <v>0</v>
      </c>
      <c r="X7" s="8">
        <f t="shared" si="2"/>
        <v>0</v>
      </c>
      <c r="Y7" s="8"/>
      <c r="Z7" s="8"/>
      <c r="AA7" s="8"/>
      <c r="AB7" s="8">
        <f t="shared" si="3"/>
        <v>0</v>
      </c>
    </row>
    <row r="8" spans="1:45" x14ac:dyDescent="0.2">
      <c r="A8" s="7" t="s">
        <v>4</v>
      </c>
      <c r="B8" s="7" t="s">
        <v>36</v>
      </c>
      <c r="C8" s="7" t="s">
        <v>9</v>
      </c>
      <c r="D8" s="7">
        <v>3</v>
      </c>
      <c r="E8" s="7">
        <v>106</v>
      </c>
      <c r="F8" s="7">
        <v>6</v>
      </c>
      <c r="G8" s="7" t="s">
        <v>21</v>
      </c>
      <c r="H8" s="7" t="s">
        <v>22</v>
      </c>
      <c r="I8" s="7">
        <v>1173</v>
      </c>
      <c r="J8" s="7">
        <v>1.0541</v>
      </c>
      <c r="K8" s="7">
        <v>1173</v>
      </c>
      <c r="L8" s="7">
        <v>1.0872999999999999</v>
      </c>
      <c r="M8" s="7">
        <f t="shared" si="0"/>
        <v>3.3199999999999896E-2</v>
      </c>
      <c r="N8" s="8">
        <v>0</v>
      </c>
      <c r="S8" s="8"/>
      <c r="T8" s="9">
        <v>41332</v>
      </c>
      <c r="U8" s="9">
        <v>41368</v>
      </c>
      <c r="V8" s="8">
        <v>36</v>
      </c>
      <c r="W8" s="8">
        <f t="shared" si="1"/>
        <v>0</v>
      </c>
      <c r="X8" s="8">
        <f t="shared" si="2"/>
        <v>0</v>
      </c>
      <c r="Y8" s="8"/>
      <c r="Z8" s="8"/>
      <c r="AA8" s="8"/>
      <c r="AB8" s="8">
        <f t="shared" si="3"/>
        <v>0</v>
      </c>
    </row>
    <row r="9" spans="1:45" x14ac:dyDescent="0.2">
      <c r="A9" s="7" t="s">
        <v>4</v>
      </c>
      <c r="B9" s="7" t="s">
        <v>36</v>
      </c>
      <c r="C9" s="7" t="s">
        <v>9</v>
      </c>
      <c r="D9" s="7">
        <v>7</v>
      </c>
      <c r="E9" s="7">
        <v>107</v>
      </c>
      <c r="F9" s="7">
        <v>1</v>
      </c>
      <c r="G9" s="7" t="s">
        <v>21</v>
      </c>
      <c r="H9" s="7" t="s">
        <v>22</v>
      </c>
      <c r="I9" s="7">
        <v>1303</v>
      </c>
      <c r="J9" s="7">
        <v>1.0478000000000001</v>
      </c>
      <c r="K9" s="7">
        <v>1303</v>
      </c>
      <c r="L9" s="7">
        <v>1.0841000000000001</v>
      </c>
      <c r="M9" s="7">
        <f t="shared" si="0"/>
        <v>3.6299999999999999E-2</v>
      </c>
      <c r="N9" s="8">
        <v>0</v>
      </c>
      <c r="S9" s="8"/>
      <c r="T9" s="9">
        <v>41332</v>
      </c>
      <c r="U9" s="9">
        <v>41368</v>
      </c>
      <c r="V9" s="8">
        <v>36</v>
      </c>
      <c r="W9" s="8">
        <f t="shared" si="1"/>
        <v>0</v>
      </c>
      <c r="X9" s="8">
        <f t="shared" si="2"/>
        <v>0</v>
      </c>
      <c r="Y9" s="8">
        <f>AVERAGE(X9:X14)</f>
        <v>15.472725658073465</v>
      </c>
      <c r="Z9" s="8">
        <f>_xlfn.STDEV.S(X9:X14)</f>
        <v>33.52257691865038</v>
      </c>
      <c r="AA9" s="8"/>
      <c r="AB9" s="8">
        <f t="shared" si="3"/>
        <v>0</v>
      </c>
      <c r="AC9" s="16">
        <f>AVERAGE(AB9:AB14)</f>
        <v>7.7363628290367323</v>
      </c>
      <c r="AD9" s="16">
        <f>_xlfn.STDEV.S(AB9:AB14)</f>
        <v>16.76128845932519</v>
      </c>
    </row>
    <row r="10" spans="1:45" x14ac:dyDescent="0.2">
      <c r="A10" s="7" t="s">
        <v>4</v>
      </c>
      <c r="B10" s="7" t="s">
        <v>36</v>
      </c>
      <c r="C10" s="7" t="s">
        <v>9</v>
      </c>
      <c r="D10" s="7">
        <v>7</v>
      </c>
      <c r="E10" s="7">
        <v>108</v>
      </c>
      <c r="F10" s="7">
        <v>2</v>
      </c>
      <c r="G10" s="7" t="s">
        <v>21</v>
      </c>
      <c r="H10" s="7" t="s">
        <v>22</v>
      </c>
      <c r="I10" s="7">
        <v>1313</v>
      </c>
      <c r="J10" s="7">
        <v>1.0410999999999999</v>
      </c>
      <c r="K10" s="7">
        <v>1313</v>
      </c>
      <c r="L10" s="7">
        <v>1.0765</v>
      </c>
      <c r="M10" s="7">
        <f t="shared" si="0"/>
        <v>3.5400000000000098E-2</v>
      </c>
      <c r="N10" s="8">
        <v>0.3</v>
      </c>
      <c r="S10" s="8"/>
      <c r="T10" s="9">
        <v>41332</v>
      </c>
      <c r="U10" s="9">
        <v>41368</v>
      </c>
      <c r="V10" s="8">
        <v>36</v>
      </c>
      <c r="W10" s="8">
        <f t="shared" si="1"/>
        <v>0.33150258580456837</v>
      </c>
      <c r="X10" s="8">
        <f t="shared" si="2"/>
        <v>9.3644798249877805</v>
      </c>
      <c r="Y10" s="8"/>
      <c r="Z10" s="8"/>
      <c r="AA10" s="8"/>
      <c r="AB10" s="8">
        <f t="shared" si="3"/>
        <v>4.6822399124938903</v>
      </c>
    </row>
    <row r="11" spans="1:45" x14ac:dyDescent="0.2">
      <c r="A11" s="7" t="s">
        <v>4</v>
      </c>
      <c r="B11" s="7" t="s">
        <v>36</v>
      </c>
      <c r="C11" s="7" t="s">
        <v>9</v>
      </c>
      <c r="D11" s="7">
        <v>7</v>
      </c>
      <c r="E11" s="7">
        <v>109</v>
      </c>
      <c r="F11" s="7">
        <v>3</v>
      </c>
      <c r="G11" s="7" t="s">
        <v>21</v>
      </c>
      <c r="H11" s="7" t="s">
        <v>22</v>
      </c>
      <c r="I11" s="7">
        <v>1323</v>
      </c>
      <c r="J11" s="7">
        <v>1.0397000000000001</v>
      </c>
      <c r="K11" s="7">
        <v>1323</v>
      </c>
      <c r="L11" s="7">
        <v>1.07</v>
      </c>
      <c r="M11" s="7">
        <f t="shared" si="0"/>
        <v>3.0299999999999994E-2</v>
      </c>
      <c r="N11" s="8">
        <v>0</v>
      </c>
      <c r="S11" s="8"/>
      <c r="T11" s="9">
        <v>41332</v>
      </c>
      <c r="U11" s="9">
        <v>41368</v>
      </c>
      <c r="V11" s="8">
        <v>36</v>
      </c>
      <c r="W11" s="8">
        <f t="shared" si="1"/>
        <v>0</v>
      </c>
      <c r="X11" s="8">
        <f t="shared" si="2"/>
        <v>0</v>
      </c>
      <c r="Y11" s="8"/>
      <c r="Z11" s="8"/>
      <c r="AA11" s="8"/>
      <c r="AB11" s="8">
        <f t="shared" si="3"/>
        <v>0</v>
      </c>
    </row>
    <row r="12" spans="1:45" x14ac:dyDescent="0.2">
      <c r="A12" s="7" t="s">
        <v>4</v>
      </c>
      <c r="B12" s="7" t="s">
        <v>36</v>
      </c>
      <c r="C12" s="7" t="s">
        <v>9</v>
      </c>
      <c r="D12" s="7">
        <v>7</v>
      </c>
      <c r="E12" s="7">
        <v>110</v>
      </c>
      <c r="F12" s="7">
        <v>4</v>
      </c>
      <c r="G12" s="7" t="s">
        <v>21</v>
      </c>
      <c r="H12" s="7" t="s">
        <v>22</v>
      </c>
      <c r="I12" s="7">
        <v>1333</v>
      </c>
      <c r="J12" s="7">
        <v>1.0595000000000001</v>
      </c>
      <c r="K12" s="7">
        <v>1333</v>
      </c>
      <c r="L12" s="7">
        <v>1.0791999999999999</v>
      </c>
      <c r="M12" s="7">
        <f t="shared" si="0"/>
        <v>1.9699999999999829E-2</v>
      </c>
      <c r="N12" s="8">
        <v>0</v>
      </c>
      <c r="S12" s="8"/>
      <c r="T12" s="9">
        <v>41332</v>
      </c>
      <c r="U12" s="9">
        <v>41368</v>
      </c>
      <c r="V12" s="8">
        <v>36</v>
      </c>
      <c r="W12" s="8">
        <f t="shared" si="1"/>
        <v>0</v>
      </c>
      <c r="X12" s="8">
        <f t="shared" si="2"/>
        <v>0</v>
      </c>
      <c r="Y12" s="8"/>
      <c r="Z12" s="8"/>
      <c r="AA12" s="8"/>
      <c r="AB12" s="8">
        <f t="shared" si="3"/>
        <v>0</v>
      </c>
    </row>
    <row r="13" spans="1:45" x14ac:dyDescent="0.2">
      <c r="A13" s="7" t="s">
        <v>4</v>
      </c>
      <c r="B13" s="7" t="s">
        <v>36</v>
      </c>
      <c r="C13" s="7" t="s">
        <v>9</v>
      </c>
      <c r="D13" s="7">
        <v>7</v>
      </c>
      <c r="E13" s="7">
        <v>111</v>
      </c>
      <c r="F13" s="7">
        <v>5</v>
      </c>
      <c r="G13" s="7" t="s">
        <v>21</v>
      </c>
      <c r="H13" s="7" t="s">
        <v>22</v>
      </c>
      <c r="I13" s="7">
        <v>1343</v>
      </c>
      <c r="J13" s="7">
        <v>1.0557000000000001</v>
      </c>
      <c r="K13" s="7">
        <v>1343</v>
      </c>
      <c r="L13" s="7">
        <v>1.0834999999999999</v>
      </c>
      <c r="M13" s="7">
        <f t="shared" si="0"/>
        <v>2.7799999999999825E-2</v>
      </c>
      <c r="N13" s="8">
        <v>2.1</v>
      </c>
      <c r="S13" s="8"/>
      <c r="T13" s="9">
        <v>41332</v>
      </c>
      <c r="U13" s="9">
        <v>41368</v>
      </c>
      <c r="V13" s="8">
        <v>36</v>
      </c>
      <c r="W13" s="8">
        <f t="shared" si="1"/>
        <v>2.3205181006319791</v>
      </c>
      <c r="X13" s="8">
        <f t="shared" si="2"/>
        <v>83.471874123453006</v>
      </c>
      <c r="Y13" s="8"/>
      <c r="Z13" s="8"/>
      <c r="AA13" s="8"/>
      <c r="AB13" s="8">
        <f t="shared" si="3"/>
        <v>41.735937061726503</v>
      </c>
      <c r="AP13" s="7" t="s">
        <v>67</v>
      </c>
    </row>
    <row r="14" spans="1:45" x14ac:dyDescent="0.2">
      <c r="A14" s="7" t="s">
        <v>4</v>
      </c>
      <c r="B14" s="7" t="s">
        <v>36</v>
      </c>
      <c r="C14" s="7" t="s">
        <v>9</v>
      </c>
      <c r="D14" s="7">
        <v>7</v>
      </c>
      <c r="E14" s="7">
        <v>112</v>
      </c>
      <c r="F14" s="7">
        <v>6</v>
      </c>
      <c r="G14" s="7" t="s">
        <v>21</v>
      </c>
      <c r="H14" s="7" t="s">
        <v>22</v>
      </c>
      <c r="I14" s="7">
        <v>1353</v>
      </c>
      <c r="J14" s="7">
        <v>1.0494000000000001</v>
      </c>
      <c r="K14" s="7">
        <v>1353</v>
      </c>
      <c r="L14" s="7">
        <v>1.0952</v>
      </c>
      <c r="M14" s="7">
        <f t="shared" si="0"/>
        <v>4.5799999999999841E-2</v>
      </c>
      <c r="N14" s="8">
        <v>0</v>
      </c>
      <c r="S14" s="8"/>
      <c r="T14" s="9">
        <v>41332</v>
      </c>
      <c r="U14" s="9">
        <v>41368</v>
      </c>
      <c r="V14" s="8">
        <v>36</v>
      </c>
      <c r="W14" s="8">
        <f t="shared" si="1"/>
        <v>0</v>
      </c>
      <c r="X14" s="8">
        <f t="shared" si="2"/>
        <v>0</v>
      </c>
      <c r="Y14" s="8"/>
      <c r="Z14" s="8"/>
      <c r="AA14" s="8"/>
      <c r="AB14" s="8">
        <f t="shared" si="3"/>
        <v>0</v>
      </c>
      <c r="AP14" s="7">
        <v>3</v>
      </c>
      <c r="AQ14" s="7">
        <v>7</v>
      </c>
      <c r="AR14" s="7">
        <v>24</v>
      </c>
      <c r="AS14" s="7">
        <v>48</v>
      </c>
    </row>
    <row r="15" spans="1:45" x14ac:dyDescent="0.2">
      <c r="A15" s="7" t="s">
        <v>4</v>
      </c>
      <c r="B15" s="7" t="s">
        <v>36</v>
      </c>
      <c r="C15" s="7" t="s">
        <v>9</v>
      </c>
      <c r="D15" s="7">
        <v>24</v>
      </c>
      <c r="E15" s="7">
        <v>113</v>
      </c>
      <c r="F15" s="7">
        <v>1</v>
      </c>
      <c r="G15" s="7" t="s">
        <v>21</v>
      </c>
      <c r="H15" s="7" t="s">
        <v>22</v>
      </c>
      <c r="I15" s="7">
        <v>1483</v>
      </c>
      <c r="J15" s="7">
        <v>1.0528999999999999</v>
      </c>
      <c r="K15" s="7">
        <v>1483</v>
      </c>
      <c r="L15" s="7">
        <v>1.0865</v>
      </c>
      <c r="M15" s="7">
        <f t="shared" si="0"/>
        <v>3.3600000000000074E-2</v>
      </c>
      <c r="N15" s="8">
        <v>14.7</v>
      </c>
      <c r="S15" s="8"/>
      <c r="T15" s="9">
        <v>41332</v>
      </c>
      <c r="U15" s="9">
        <v>41368</v>
      </c>
      <c r="V15" s="8">
        <v>36</v>
      </c>
      <c r="W15" s="8">
        <f t="shared" si="1"/>
        <v>16.24362670442385</v>
      </c>
      <c r="X15" s="8">
        <f t="shared" si="2"/>
        <v>483.44127096499449</v>
      </c>
      <c r="Y15" s="8">
        <f>AVERAGE(X15:X20)</f>
        <v>282.83051789626421</v>
      </c>
      <c r="Z15" s="8">
        <f>_xlfn.STDEV.S(X15:X20)</f>
        <v>114.38479423249753</v>
      </c>
      <c r="AA15" s="8"/>
      <c r="AB15" s="8">
        <f t="shared" si="3"/>
        <v>241.72063548249724</v>
      </c>
      <c r="AC15" s="16">
        <f>AVERAGE(AB15:AB20)</f>
        <v>141.41525894813211</v>
      </c>
      <c r="AD15" s="16">
        <f>_xlfn.STDEV.S(AB15:AB20)</f>
        <v>57.192397116248763</v>
      </c>
      <c r="AO15" s="7" t="s">
        <v>75</v>
      </c>
    </row>
    <row r="16" spans="1:45" x14ac:dyDescent="0.2">
      <c r="A16" s="7" t="s">
        <v>4</v>
      </c>
      <c r="B16" s="7" t="s">
        <v>36</v>
      </c>
      <c r="C16" s="7" t="s">
        <v>9</v>
      </c>
      <c r="D16" s="7">
        <v>24</v>
      </c>
      <c r="E16" s="7">
        <v>114</v>
      </c>
      <c r="F16" s="7">
        <v>2</v>
      </c>
      <c r="G16" s="7" t="s">
        <v>21</v>
      </c>
      <c r="H16" s="7" t="s">
        <v>22</v>
      </c>
      <c r="I16" s="7">
        <v>1493</v>
      </c>
      <c r="J16" s="7">
        <v>1.0598000000000001</v>
      </c>
      <c r="K16" s="7">
        <v>1493</v>
      </c>
      <c r="L16" s="7">
        <v>1.1045</v>
      </c>
      <c r="M16" s="7">
        <f t="shared" si="0"/>
        <v>4.4699999999999962E-2</v>
      </c>
      <c r="N16" s="8">
        <v>5.9</v>
      </c>
      <c r="S16" s="8"/>
      <c r="T16" s="9">
        <v>41332</v>
      </c>
      <c r="U16" s="9">
        <v>41368</v>
      </c>
      <c r="V16" s="8">
        <v>36</v>
      </c>
      <c r="W16" s="8">
        <f t="shared" si="1"/>
        <v>6.5195508541565124</v>
      </c>
      <c r="X16" s="8">
        <f t="shared" si="2"/>
        <v>145.85124953370286</v>
      </c>
      <c r="Y16" s="8"/>
      <c r="Z16" s="8"/>
      <c r="AA16" s="8"/>
      <c r="AB16" s="8">
        <f t="shared" si="3"/>
        <v>72.925624766851428</v>
      </c>
      <c r="AO16" s="7" t="s">
        <v>22</v>
      </c>
    </row>
    <row r="17" spans="1:41" x14ac:dyDescent="0.2">
      <c r="A17" s="7" t="s">
        <v>4</v>
      </c>
      <c r="B17" s="7" t="s">
        <v>36</v>
      </c>
      <c r="C17" s="7" t="s">
        <v>9</v>
      </c>
      <c r="D17" s="7">
        <v>24</v>
      </c>
      <c r="E17" s="7">
        <v>115</v>
      </c>
      <c r="F17" s="7">
        <v>3</v>
      </c>
      <c r="G17" s="7" t="s">
        <v>21</v>
      </c>
      <c r="H17" s="7" t="s">
        <v>22</v>
      </c>
      <c r="I17" s="7">
        <v>1503</v>
      </c>
      <c r="J17" s="7">
        <v>1.0481</v>
      </c>
      <c r="K17" s="7">
        <v>1503</v>
      </c>
      <c r="L17" s="7">
        <v>1.0789</v>
      </c>
      <c r="M17" s="7">
        <f t="shared" si="0"/>
        <v>3.0799999999999939E-2</v>
      </c>
      <c r="N17" s="8">
        <v>5.9</v>
      </c>
      <c r="S17" s="8"/>
      <c r="T17" s="9">
        <v>41332</v>
      </c>
      <c r="U17" s="9">
        <v>41368</v>
      </c>
      <c r="V17" s="8">
        <v>36</v>
      </c>
      <c r="W17" s="8">
        <f t="shared" si="1"/>
        <v>6.5195508541565124</v>
      </c>
      <c r="X17" s="8">
        <f t="shared" si="2"/>
        <v>211.67372903105601</v>
      </c>
      <c r="Y17" s="8"/>
      <c r="Z17" s="8"/>
      <c r="AA17" s="8"/>
      <c r="AB17" s="8">
        <f t="shared" si="3"/>
        <v>105.83686451552801</v>
      </c>
      <c r="AO17" s="7" t="s">
        <v>28</v>
      </c>
    </row>
    <row r="18" spans="1:41" x14ac:dyDescent="0.2">
      <c r="A18" s="7" t="s">
        <v>4</v>
      </c>
      <c r="B18" s="7" t="s">
        <v>36</v>
      </c>
      <c r="C18" s="7" t="s">
        <v>9</v>
      </c>
      <c r="D18" s="7">
        <v>24</v>
      </c>
      <c r="E18" s="7">
        <v>116</v>
      </c>
      <c r="F18" s="7">
        <v>4</v>
      </c>
      <c r="G18" s="7" t="s">
        <v>21</v>
      </c>
      <c r="H18" s="7" t="s">
        <v>22</v>
      </c>
      <c r="I18" s="7">
        <v>1513</v>
      </c>
      <c r="J18" s="7">
        <v>1.0568</v>
      </c>
      <c r="K18" s="7">
        <v>1513</v>
      </c>
      <c r="L18" s="7">
        <v>1.0812999999999999</v>
      </c>
      <c r="M18" s="7">
        <f t="shared" si="0"/>
        <v>2.4499999999999966E-2</v>
      </c>
      <c r="N18" s="8">
        <v>6.9</v>
      </c>
      <c r="S18" s="8"/>
      <c r="T18" s="9">
        <v>41332</v>
      </c>
      <c r="U18" s="9">
        <v>41368</v>
      </c>
      <c r="V18" s="8">
        <v>36</v>
      </c>
      <c r="W18" s="8">
        <f t="shared" si="1"/>
        <v>7.6245594735050739</v>
      </c>
      <c r="X18" s="8">
        <f t="shared" si="2"/>
        <v>311.20650912265648</v>
      </c>
      <c r="Y18" s="8"/>
      <c r="Z18" s="8"/>
      <c r="AA18" s="8"/>
      <c r="AB18" s="8">
        <f t="shared" si="3"/>
        <v>155.60325456132824</v>
      </c>
      <c r="AO18" s="7" t="s">
        <v>35</v>
      </c>
    </row>
    <row r="19" spans="1:41" x14ac:dyDescent="0.2">
      <c r="A19" s="7" t="s">
        <v>4</v>
      </c>
      <c r="B19" s="7" t="s">
        <v>36</v>
      </c>
      <c r="C19" s="7" t="s">
        <v>9</v>
      </c>
      <c r="D19" s="7">
        <v>24</v>
      </c>
      <c r="E19" s="7">
        <v>117</v>
      </c>
      <c r="F19" s="7">
        <v>5</v>
      </c>
      <c r="G19" s="7" t="s">
        <v>21</v>
      </c>
      <c r="H19" s="7" t="s">
        <v>22</v>
      </c>
      <c r="I19" s="7">
        <v>1523</v>
      </c>
      <c r="J19" s="7">
        <v>1.0449999999999999</v>
      </c>
      <c r="K19" s="7">
        <v>1523</v>
      </c>
      <c r="L19" s="7">
        <v>1.0760000000000001</v>
      </c>
      <c r="M19" s="7">
        <f t="shared" si="0"/>
        <v>3.1000000000000139E-2</v>
      </c>
      <c r="N19" s="8">
        <v>8</v>
      </c>
      <c r="S19" s="8"/>
      <c r="T19" s="9">
        <v>41332</v>
      </c>
      <c r="U19" s="9">
        <v>41368</v>
      </c>
      <c r="V19" s="8">
        <v>36</v>
      </c>
      <c r="W19" s="8">
        <f t="shared" si="1"/>
        <v>8.8400689547884905</v>
      </c>
      <c r="X19" s="8">
        <f t="shared" si="2"/>
        <v>285.16351467059519</v>
      </c>
      <c r="Y19" s="8"/>
      <c r="Z19" s="8"/>
      <c r="AA19" s="8"/>
      <c r="AB19" s="8">
        <f t="shared" si="3"/>
        <v>142.5817573352976</v>
      </c>
      <c r="AO19" s="7" t="s">
        <v>16</v>
      </c>
    </row>
    <row r="20" spans="1:41" x14ac:dyDescent="0.2">
      <c r="A20" s="7" t="s">
        <v>4</v>
      </c>
      <c r="B20" s="7" t="s">
        <v>36</v>
      </c>
      <c r="C20" s="7" t="s">
        <v>9</v>
      </c>
      <c r="D20" s="7">
        <v>24</v>
      </c>
      <c r="E20" s="7">
        <v>118</v>
      </c>
      <c r="F20" s="7">
        <v>6</v>
      </c>
      <c r="G20" s="7" t="s">
        <v>21</v>
      </c>
      <c r="H20" s="7" t="s">
        <v>22</v>
      </c>
      <c r="I20" s="7">
        <v>1533</v>
      </c>
      <c r="J20" s="7">
        <v>1.0448</v>
      </c>
      <c r="K20" s="7">
        <v>1533</v>
      </c>
      <c r="L20" s="7">
        <v>1.0630999999999999</v>
      </c>
      <c r="M20" s="7">
        <f t="shared" si="0"/>
        <v>1.8299999999999983E-2</v>
      </c>
      <c r="N20" s="8">
        <v>4.3</v>
      </c>
      <c r="S20" s="8"/>
      <c r="T20" s="9">
        <v>41332</v>
      </c>
      <c r="U20" s="9">
        <v>41368</v>
      </c>
      <c r="V20" s="8">
        <v>36</v>
      </c>
      <c r="W20" s="8">
        <f t="shared" si="1"/>
        <v>4.7515370631988132</v>
      </c>
      <c r="X20" s="8">
        <f t="shared" si="2"/>
        <v>259.64683405458021</v>
      </c>
      <c r="Y20" s="8"/>
      <c r="Z20" s="8"/>
      <c r="AA20" s="8"/>
      <c r="AB20" s="8">
        <f t="shared" si="3"/>
        <v>129.82341702729011</v>
      </c>
      <c r="AO20" s="7" t="s">
        <v>24</v>
      </c>
    </row>
    <row r="21" spans="1:41" x14ac:dyDescent="0.2">
      <c r="A21" s="7" t="s">
        <v>4</v>
      </c>
      <c r="B21" s="7" t="s">
        <v>36</v>
      </c>
      <c r="C21" s="7" t="s">
        <v>9</v>
      </c>
      <c r="D21" s="7">
        <v>48</v>
      </c>
      <c r="E21" s="7">
        <v>119</v>
      </c>
      <c r="F21" s="7">
        <v>1</v>
      </c>
      <c r="G21" s="7" t="s">
        <v>21</v>
      </c>
      <c r="H21" s="7" t="s">
        <v>22</v>
      </c>
      <c r="I21" s="7">
        <v>1663</v>
      </c>
      <c r="J21" s="7">
        <v>1.0581</v>
      </c>
      <c r="K21" s="7">
        <v>1663</v>
      </c>
      <c r="L21" s="7">
        <v>1.0842000000000001</v>
      </c>
      <c r="M21" s="7">
        <f t="shared" si="0"/>
        <v>2.6100000000000012E-2</v>
      </c>
      <c r="N21" s="17">
        <v>2.5</v>
      </c>
      <c r="S21" s="8"/>
      <c r="T21" s="9">
        <v>41332</v>
      </c>
      <c r="U21" s="9">
        <v>41368</v>
      </c>
      <c r="V21" s="8">
        <v>36</v>
      </c>
      <c r="W21" s="8">
        <f t="shared" si="1"/>
        <v>2.7625215483714034</v>
      </c>
      <c r="X21" s="8">
        <f t="shared" si="2"/>
        <v>105.84373748549433</v>
      </c>
      <c r="Y21" s="8">
        <f>AVERAGE(X21:X26)</f>
        <v>793.30989037731922</v>
      </c>
      <c r="Z21" s="8">
        <f>_xlfn.STDEV.S(X21:X26)</f>
        <v>520.23862385923383</v>
      </c>
      <c r="AA21" s="8"/>
      <c r="AB21" s="8">
        <f t="shared" si="3"/>
        <v>52.921868742747165</v>
      </c>
      <c r="AC21" s="16">
        <f>AVERAGE(AB21:AB26)</f>
        <v>396.65494518865961</v>
      </c>
      <c r="AD21" s="16">
        <f>_xlfn.STDEV.S(AB21:AB26)</f>
        <v>260.11931192961691</v>
      </c>
      <c r="AG21" s="7">
        <f>AC21/100</f>
        <v>3.9665494518865962</v>
      </c>
      <c r="AH21" s="7">
        <f>AD21/100</f>
        <v>2.6011931192961693</v>
      </c>
      <c r="AI21" s="7" t="s">
        <v>50</v>
      </c>
      <c r="AO21" s="7" t="s">
        <v>26</v>
      </c>
    </row>
    <row r="22" spans="1:41" x14ac:dyDescent="0.2">
      <c r="A22" s="7" t="s">
        <v>4</v>
      </c>
      <c r="B22" s="7" t="s">
        <v>36</v>
      </c>
      <c r="C22" s="7" t="s">
        <v>9</v>
      </c>
      <c r="D22" s="7">
        <v>48</v>
      </c>
      <c r="E22" s="7">
        <v>120</v>
      </c>
      <c r="F22" s="7">
        <v>2</v>
      </c>
      <c r="G22" s="7" t="s">
        <v>21</v>
      </c>
      <c r="H22" s="7" t="s">
        <v>22</v>
      </c>
      <c r="I22" s="7">
        <v>1673</v>
      </c>
      <c r="J22" s="7">
        <v>1.0512999999999999</v>
      </c>
      <c r="K22" s="7">
        <v>1673</v>
      </c>
      <c r="L22" s="7">
        <v>1.0896999999999999</v>
      </c>
      <c r="M22" s="7">
        <f t="shared" si="0"/>
        <v>3.839999999999999E-2</v>
      </c>
      <c r="N22" s="17">
        <v>24.1</v>
      </c>
      <c r="S22" s="8"/>
      <c r="T22" s="9">
        <v>41332</v>
      </c>
      <c r="U22" s="9">
        <v>41368</v>
      </c>
      <c r="V22" s="8">
        <v>36</v>
      </c>
      <c r="W22" s="8">
        <f t="shared" si="1"/>
        <v>26.630707726300329</v>
      </c>
      <c r="X22" s="8">
        <f t="shared" si="2"/>
        <v>693.50801370573788</v>
      </c>
      <c r="Y22" s="8"/>
      <c r="Z22" s="8"/>
      <c r="AA22" s="8"/>
      <c r="AB22" s="8">
        <f t="shared" si="3"/>
        <v>346.75400685286894</v>
      </c>
      <c r="AC22" s="8"/>
      <c r="AD22" s="8"/>
      <c r="AO22" s="7" t="s">
        <v>20</v>
      </c>
    </row>
    <row r="23" spans="1:41" x14ac:dyDescent="0.2">
      <c r="A23" s="7" t="s">
        <v>4</v>
      </c>
      <c r="B23" s="7" t="s">
        <v>36</v>
      </c>
      <c r="C23" s="7" t="s">
        <v>9</v>
      </c>
      <c r="D23" s="7">
        <v>48</v>
      </c>
      <c r="E23" s="7">
        <v>121</v>
      </c>
      <c r="F23" s="7">
        <v>3</v>
      </c>
      <c r="G23" s="7" t="s">
        <v>21</v>
      </c>
      <c r="H23" s="7" t="s">
        <v>22</v>
      </c>
      <c r="I23" s="7">
        <v>1683</v>
      </c>
      <c r="J23" s="7">
        <v>1.0537000000000001</v>
      </c>
      <c r="K23" s="7">
        <v>1683</v>
      </c>
      <c r="L23" s="7">
        <v>1.1144000000000001</v>
      </c>
      <c r="M23" s="7">
        <f t="shared" si="0"/>
        <v>6.0699999999999976E-2</v>
      </c>
      <c r="N23" s="17">
        <v>20.399999999999999</v>
      </c>
      <c r="S23" s="8"/>
      <c r="T23" s="9">
        <v>41332</v>
      </c>
      <c r="U23" s="9">
        <v>41368</v>
      </c>
      <c r="V23" s="8">
        <v>36</v>
      </c>
      <c r="W23" s="8">
        <f t="shared" si="1"/>
        <v>22.542175834710648</v>
      </c>
      <c r="X23" s="8">
        <f t="shared" si="2"/>
        <v>371.37027734284442</v>
      </c>
      <c r="Y23" s="8"/>
      <c r="Z23" s="8"/>
      <c r="AA23" s="8"/>
      <c r="AB23" s="8">
        <f t="shared" si="3"/>
        <v>185.68513867142221</v>
      </c>
      <c r="AC23" s="8"/>
      <c r="AD23" s="8"/>
      <c r="AO23" s="7" t="s">
        <v>18</v>
      </c>
    </row>
    <row r="24" spans="1:41" x14ac:dyDescent="0.2">
      <c r="A24" s="7" t="s">
        <v>4</v>
      </c>
      <c r="B24" s="7" t="s">
        <v>36</v>
      </c>
      <c r="C24" s="7" t="s">
        <v>9</v>
      </c>
      <c r="D24" s="7">
        <v>48</v>
      </c>
      <c r="E24" s="7">
        <v>122</v>
      </c>
      <c r="F24" s="7">
        <v>4</v>
      </c>
      <c r="G24" s="7" t="s">
        <v>21</v>
      </c>
      <c r="H24" s="7" t="s">
        <v>22</v>
      </c>
      <c r="I24" s="7">
        <v>1693</v>
      </c>
      <c r="J24" s="7">
        <v>1.0559000000000001</v>
      </c>
      <c r="K24" s="7">
        <v>1693</v>
      </c>
      <c r="L24" s="7">
        <v>1.0888</v>
      </c>
      <c r="M24" s="7">
        <f t="shared" si="0"/>
        <v>3.2899999999999929E-2</v>
      </c>
      <c r="N24" s="17">
        <v>29.6</v>
      </c>
      <c r="S24" s="8"/>
      <c r="T24" s="9">
        <v>41332</v>
      </c>
      <c r="U24" s="9">
        <v>41368</v>
      </c>
      <c r="V24" s="8">
        <v>36</v>
      </c>
      <c r="W24" s="8">
        <f t="shared" si="1"/>
        <v>32.708255132717419</v>
      </c>
      <c r="X24" s="8">
        <f t="shared" si="2"/>
        <v>994.17188853244647</v>
      </c>
      <c r="Y24" s="8"/>
      <c r="Z24" s="8"/>
      <c r="AA24" s="8"/>
      <c r="AB24" s="8">
        <f t="shared" si="3"/>
        <v>497.08594426622324</v>
      </c>
      <c r="AC24" s="8"/>
      <c r="AD24" s="8"/>
      <c r="AO24" s="7" t="s">
        <v>32</v>
      </c>
    </row>
    <row r="25" spans="1:41" x14ac:dyDescent="0.2">
      <c r="A25" s="7" t="s">
        <v>4</v>
      </c>
      <c r="B25" s="7" t="s">
        <v>36</v>
      </c>
      <c r="C25" s="7" t="s">
        <v>9</v>
      </c>
      <c r="D25" s="7">
        <v>48</v>
      </c>
      <c r="E25" s="7">
        <v>123</v>
      </c>
      <c r="F25" s="7">
        <v>5</v>
      </c>
      <c r="G25" s="7" t="s">
        <v>21</v>
      </c>
      <c r="H25" s="7" t="s">
        <v>22</v>
      </c>
      <c r="I25" s="7">
        <v>1703</v>
      </c>
      <c r="J25" s="7">
        <v>1.0608</v>
      </c>
      <c r="K25" s="7">
        <v>1703</v>
      </c>
      <c r="L25" s="7">
        <v>1.0958000000000001</v>
      </c>
      <c r="M25" s="7">
        <f t="shared" si="0"/>
        <v>3.5000000000000142E-2</v>
      </c>
      <c r="N25" s="17">
        <v>32.6</v>
      </c>
      <c r="S25" s="8"/>
      <c r="T25" s="9">
        <v>41332</v>
      </c>
      <c r="U25" s="9">
        <v>41368</v>
      </c>
      <c r="V25" s="8">
        <v>36</v>
      </c>
      <c r="W25" s="8">
        <f t="shared" si="1"/>
        <v>36.023280990763098</v>
      </c>
      <c r="X25" s="8">
        <f t="shared" si="2"/>
        <v>1029.2365997360844</v>
      </c>
      <c r="Y25" s="8"/>
      <c r="Z25" s="8"/>
      <c r="AA25" s="8"/>
      <c r="AB25" s="8">
        <f t="shared" si="3"/>
        <v>514.61829986804219</v>
      </c>
      <c r="AC25" s="8"/>
      <c r="AD25" s="8"/>
    </row>
    <row r="26" spans="1:41" x14ac:dyDescent="0.2">
      <c r="A26" s="7" t="s">
        <v>4</v>
      </c>
      <c r="B26" s="7" t="s">
        <v>36</v>
      </c>
      <c r="C26" s="7" t="s">
        <v>9</v>
      </c>
      <c r="D26" s="7">
        <v>48</v>
      </c>
      <c r="E26" s="7">
        <v>124</v>
      </c>
      <c r="F26" s="7">
        <v>6</v>
      </c>
      <c r="G26" s="7" t="s">
        <v>21</v>
      </c>
      <c r="H26" s="7" t="s">
        <v>22</v>
      </c>
      <c r="I26" s="7">
        <v>1713</v>
      </c>
      <c r="J26" s="7">
        <v>1.0613999999999999</v>
      </c>
      <c r="K26" s="7">
        <v>1713</v>
      </c>
      <c r="L26" s="7">
        <v>1.0921000000000001</v>
      </c>
      <c r="M26" s="7">
        <f t="shared" si="0"/>
        <v>3.0700000000000172E-2</v>
      </c>
      <c r="N26" s="17">
        <v>43.5</v>
      </c>
      <c r="S26" s="8"/>
      <c r="T26" s="9">
        <v>41332</v>
      </c>
      <c r="U26" s="9">
        <v>41368</v>
      </c>
      <c r="V26" s="8">
        <v>36</v>
      </c>
      <c r="W26" s="8">
        <f t="shared" si="1"/>
        <v>48.067874941662417</v>
      </c>
      <c r="X26" s="8">
        <f t="shared" si="2"/>
        <v>1565.7288254613077</v>
      </c>
      <c r="Y26" s="8"/>
      <c r="Z26" s="8"/>
      <c r="AA26" s="8"/>
      <c r="AB26" s="8">
        <f t="shared" si="3"/>
        <v>782.86441273065384</v>
      </c>
      <c r="AC26" s="8"/>
      <c r="AD26" s="8"/>
    </row>
    <row r="27" spans="1:41" x14ac:dyDescent="0.2">
      <c r="A27" s="7" t="s">
        <v>4</v>
      </c>
      <c r="B27" s="7" t="s">
        <v>36</v>
      </c>
      <c r="C27" s="7" t="s">
        <v>6</v>
      </c>
      <c r="D27" s="7">
        <v>3</v>
      </c>
      <c r="E27" s="7">
        <v>125</v>
      </c>
      <c r="F27" s="7">
        <v>1</v>
      </c>
      <c r="G27" s="7" t="s">
        <v>21</v>
      </c>
      <c r="H27" s="7" t="s">
        <v>22</v>
      </c>
      <c r="I27" s="7">
        <v>1003</v>
      </c>
      <c r="J27" s="7">
        <v>1.054</v>
      </c>
      <c r="K27" s="7">
        <v>1003</v>
      </c>
      <c r="L27" s="7">
        <v>1.0966</v>
      </c>
      <c r="M27" s="7">
        <f t="shared" si="0"/>
        <v>4.2599999999999971E-2</v>
      </c>
      <c r="N27" s="17">
        <v>0</v>
      </c>
      <c r="O27" s="3">
        <f>AVERAGE(N27:N50)</f>
        <v>0.81666666666666665</v>
      </c>
      <c r="P27" s="8">
        <v>0</v>
      </c>
      <c r="S27" s="8"/>
      <c r="T27" s="9">
        <v>41332</v>
      </c>
      <c r="U27" s="9">
        <v>41368</v>
      </c>
      <c r="V27" s="8">
        <v>36</v>
      </c>
      <c r="W27" s="8">
        <f t="shared" si="1"/>
        <v>0</v>
      </c>
      <c r="X27" s="8">
        <f t="shared" si="2"/>
        <v>0</v>
      </c>
      <c r="Y27" s="8">
        <f>AVERAGE(X27:X32)</f>
        <v>14.312422297452821</v>
      </c>
      <c r="Z27" s="8">
        <f>_xlfn.STDEV.S(X27:X32)</f>
        <v>17.801043425985398</v>
      </c>
      <c r="AA27" s="8"/>
      <c r="AB27" s="8"/>
      <c r="AC27" s="8"/>
      <c r="AD27" s="8"/>
    </row>
    <row r="28" spans="1:41" x14ac:dyDescent="0.2">
      <c r="A28" s="7" t="s">
        <v>4</v>
      </c>
      <c r="B28" s="7" t="s">
        <v>36</v>
      </c>
      <c r="C28" s="7" t="s">
        <v>6</v>
      </c>
      <c r="D28" s="7">
        <v>3</v>
      </c>
      <c r="E28" s="7">
        <v>126</v>
      </c>
      <c r="F28" s="7">
        <v>2</v>
      </c>
      <c r="G28" s="7" t="s">
        <v>21</v>
      </c>
      <c r="H28" s="7" t="s">
        <v>22</v>
      </c>
      <c r="I28" s="7">
        <v>1013</v>
      </c>
      <c r="J28" s="7">
        <v>1.0484</v>
      </c>
      <c r="K28" s="7">
        <v>1013</v>
      </c>
      <c r="L28" s="7">
        <v>1.0984</v>
      </c>
      <c r="M28" s="7">
        <f t="shared" si="0"/>
        <v>5.0000000000000044E-2</v>
      </c>
      <c r="N28" s="17">
        <v>0</v>
      </c>
      <c r="O28" s="3">
        <f>_xlfn.STDEV.S(N27:N50)</f>
        <v>0.81258483719982066</v>
      </c>
      <c r="P28" s="8">
        <v>0</v>
      </c>
      <c r="S28" s="8"/>
      <c r="T28" s="9">
        <v>41332</v>
      </c>
      <c r="U28" s="9">
        <v>41368</v>
      </c>
      <c r="V28" s="8">
        <v>36</v>
      </c>
      <c r="W28" s="8">
        <f t="shared" si="1"/>
        <v>0</v>
      </c>
      <c r="X28" s="8">
        <f t="shared" si="2"/>
        <v>0</v>
      </c>
      <c r="Y28" s="8"/>
      <c r="Z28" s="8"/>
      <c r="AA28" s="8"/>
      <c r="AB28" s="8"/>
      <c r="AC28" s="8"/>
      <c r="AD28" s="8"/>
    </row>
    <row r="29" spans="1:41" x14ac:dyDescent="0.2">
      <c r="A29" s="7" t="s">
        <v>4</v>
      </c>
      <c r="B29" s="7" t="s">
        <v>36</v>
      </c>
      <c r="C29" s="7" t="s">
        <v>6</v>
      </c>
      <c r="D29" s="7">
        <v>3</v>
      </c>
      <c r="E29" s="7">
        <v>127</v>
      </c>
      <c r="F29" s="7">
        <v>3</v>
      </c>
      <c r="G29" s="7" t="s">
        <v>21</v>
      </c>
      <c r="H29" s="7" t="s">
        <v>22</v>
      </c>
      <c r="I29" s="7">
        <v>1023</v>
      </c>
      <c r="J29" s="7">
        <v>1.0488</v>
      </c>
      <c r="K29" s="7">
        <v>1023</v>
      </c>
      <c r="L29" s="7">
        <v>1.0889</v>
      </c>
      <c r="M29" s="7">
        <f t="shared" si="0"/>
        <v>4.0100000000000025E-2</v>
      </c>
      <c r="N29" s="17">
        <v>1.2</v>
      </c>
      <c r="P29" s="8">
        <v>0</v>
      </c>
      <c r="S29" s="8"/>
      <c r="T29" s="9">
        <v>41332</v>
      </c>
      <c r="U29" s="9">
        <v>41368</v>
      </c>
      <c r="V29" s="8">
        <v>36</v>
      </c>
      <c r="W29" s="8">
        <f t="shared" si="1"/>
        <v>1.3260103432182735</v>
      </c>
      <c r="X29" s="8">
        <f t="shared" si="2"/>
        <v>33.067589606440713</v>
      </c>
      <c r="Y29" s="8"/>
      <c r="Z29" s="8"/>
      <c r="AA29" s="8"/>
      <c r="AB29" s="8"/>
      <c r="AC29" s="8"/>
      <c r="AD29" s="8"/>
    </row>
    <row r="30" spans="1:41" x14ac:dyDescent="0.2">
      <c r="A30" s="7" t="s">
        <v>4</v>
      </c>
      <c r="B30" s="7" t="s">
        <v>36</v>
      </c>
      <c r="C30" s="7" t="s">
        <v>6</v>
      </c>
      <c r="D30" s="7">
        <v>3</v>
      </c>
      <c r="E30" s="7">
        <v>128</v>
      </c>
      <c r="F30" s="7">
        <v>4</v>
      </c>
      <c r="G30" s="7" t="s">
        <v>21</v>
      </c>
      <c r="H30" s="7" t="s">
        <v>22</v>
      </c>
      <c r="I30" s="7">
        <v>1033</v>
      </c>
      <c r="J30" s="7">
        <v>1.0385</v>
      </c>
      <c r="K30" s="7">
        <v>1033</v>
      </c>
      <c r="L30" s="7">
        <v>1.0780000000000001</v>
      </c>
      <c r="M30" s="7">
        <f t="shared" si="0"/>
        <v>3.9500000000000091E-2</v>
      </c>
      <c r="N30" s="17">
        <v>1.4</v>
      </c>
      <c r="P30" s="8">
        <v>0</v>
      </c>
      <c r="S30" s="8"/>
      <c r="T30" s="9">
        <v>41332</v>
      </c>
      <c r="U30" s="9">
        <v>41368</v>
      </c>
      <c r="V30" s="8">
        <v>36</v>
      </c>
      <c r="W30" s="8">
        <f t="shared" si="1"/>
        <v>1.5470120670879857</v>
      </c>
      <c r="X30" s="8">
        <f t="shared" si="2"/>
        <v>39.164862457923597</v>
      </c>
      <c r="Y30" s="8"/>
      <c r="Z30" s="8"/>
      <c r="AA30" s="8"/>
      <c r="AB30" s="8"/>
      <c r="AC30" s="8"/>
      <c r="AD30" s="8"/>
    </row>
    <row r="31" spans="1:41" x14ac:dyDescent="0.2">
      <c r="A31" s="7" t="s">
        <v>4</v>
      </c>
      <c r="B31" s="7" t="s">
        <v>36</v>
      </c>
      <c r="C31" s="7" t="s">
        <v>6</v>
      </c>
      <c r="D31" s="7">
        <v>3</v>
      </c>
      <c r="E31" s="7">
        <v>129</v>
      </c>
      <c r="F31" s="7">
        <v>5</v>
      </c>
      <c r="G31" s="7" t="s">
        <v>21</v>
      </c>
      <c r="H31" s="7" t="s">
        <v>22</v>
      </c>
      <c r="I31" s="7">
        <v>1043</v>
      </c>
      <c r="J31" s="7">
        <v>1.0517000000000001</v>
      </c>
      <c r="K31" s="7">
        <v>1043</v>
      </c>
      <c r="L31" s="7">
        <v>1.1003000000000001</v>
      </c>
      <c r="M31" s="7">
        <f t="shared" si="0"/>
        <v>4.8599999999999977E-2</v>
      </c>
      <c r="N31" s="17">
        <v>0.6</v>
      </c>
      <c r="P31" s="8">
        <v>0</v>
      </c>
      <c r="S31" s="8"/>
      <c r="T31" s="9">
        <v>41332</v>
      </c>
      <c r="U31" s="9">
        <v>41368</v>
      </c>
      <c r="V31" s="8">
        <v>36</v>
      </c>
      <c r="W31" s="8">
        <f t="shared" si="1"/>
        <v>0.66300517160913675</v>
      </c>
      <c r="X31" s="8">
        <f t="shared" si="2"/>
        <v>13.642081720352614</v>
      </c>
      <c r="Y31" s="8"/>
      <c r="Z31" s="8"/>
      <c r="AA31" s="8"/>
      <c r="AB31" s="8"/>
      <c r="AC31" s="8"/>
      <c r="AD31" s="8"/>
    </row>
    <row r="32" spans="1:41" x14ac:dyDescent="0.2">
      <c r="A32" s="7" t="s">
        <v>4</v>
      </c>
      <c r="B32" s="7" t="s">
        <v>36</v>
      </c>
      <c r="C32" s="7" t="s">
        <v>6</v>
      </c>
      <c r="D32" s="7">
        <v>3</v>
      </c>
      <c r="E32" s="7">
        <v>130</v>
      </c>
      <c r="F32" s="7">
        <v>6</v>
      </c>
      <c r="G32" s="7" t="s">
        <v>21</v>
      </c>
      <c r="H32" s="7" t="s">
        <v>22</v>
      </c>
      <c r="I32" s="7">
        <v>1053</v>
      </c>
      <c r="J32" s="7">
        <v>1.0472999999999999</v>
      </c>
      <c r="K32" s="7">
        <v>1053</v>
      </c>
      <c r="L32" s="7">
        <v>1.0745</v>
      </c>
      <c r="M32" s="7">
        <f t="shared" si="0"/>
        <v>2.7200000000000113E-2</v>
      </c>
      <c r="N32" s="8">
        <v>0</v>
      </c>
      <c r="P32" s="8">
        <v>0</v>
      </c>
      <c r="S32" s="8"/>
      <c r="T32" s="9">
        <v>41332</v>
      </c>
      <c r="U32" s="9">
        <v>41368</v>
      </c>
      <c r="V32" s="8">
        <v>36</v>
      </c>
      <c r="W32" s="8">
        <f t="shared" si="1"/>
        <v>0</v>
      </c>
      <c r="X32" s="8">
        <f t="shared" si="2"/>
        <v>0</v>
      </c>
      <c r="Y32" s="8"/>
      <c r="Z32" s="8"/>
      <c r="AA32" s="8"/>
      <c r="AB32" s="8"/>
      <c r="AC32" s="8"/>
      <c r="AD32" s="8"/>
    </row>
    <row r="33" spans="1:30" x14ac:dyDescent="0.2">
      <c r="A33" s="7" t="s">
        <v>4</v>
      </c>
      <c r="B33" s="7" t="s">
        <v>36</v>
      </c>
      <c r="C33" s="7" t="s">
        <v>6</v>
      </c>
      <c r="D33" s="7">
        <v>7</v>
      </c>
      <c r="E33" s="7">
        <v>131</v>
      </c>
      <c r="F33" s="7">
        <v>1</v>
      </c>
      <c r="G33" s="7" t="s">
        <v>21</v>
      </c>
      <c r="H33" s="7" t="s">
        <v>22</v>
      </c>
      <c r="I33" s="7">
        <v>1183</v>
      </c>
      <c r="J33" s="7">
        <v>1.0475000000000001</v>
      </c>
      <c r="K33" s="7">
        <v>1183</v>
      </c>
      <c r="N33" s="8"/>
      <c r="S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">
      <c r="A34" s="7" t="s">
        <v>4</v>
      </c>
      <c r="B34" s="7" t="s">
        <v>36</v>
      </c>
      <c r="C34" s="7" t="s">
        <v>6</v>
      </c>
      <c r="D34" s="7">
        <v>7</v>
      </c>
      <c r="E34" s="7">
        <v>132</v>
      </c>
      <c r="F34" s="7">
        <v>2</v>
      </c>
      <c r="G34" s="7" t="s">
        <v>21</v>
      </c>
      <c r="H34" s="7" t="s">
        <v>22</v>
      </c>
      <c r="I34" s="7">
        <v>1193</v>
      </c>
      <c r="J34" s="7">
        <v>1.0463</v>
      </c>
      <c r="K34" s="7">
        <v>1193</v>
      </c>
      <c r="N34" s="8"/>
      <c r="S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">
      <c r="A35" s="7" t="s">
        <v>4</v>
      </c>
      <c r="B35" s="7" t="s">
        <v>36</v>
      </c>
      <c r="C35" s="7" t="s">
        <v>6</v>
      </c>
      <c r="D35" s="7">
        <v>7</v>
      </c>
      <c r="E35" s="7">
        <v>133</v>
      </c>
      <c r="F35" s="7">
        <v>3</v>
      </c>
      <c r="G35" s="7" t="s">
        <v>21</v>
      </c>
      <c r="H35" s="7" t="s">
        <v>22</v>
      </c>
      <c r="I35" s="7">
        <v>1203</v>
      </c>
      <c r="J35" s="7">
        <v>1.0447</v>
      </c>
      <c r="K35" s="7">
        <v>1203</v>
      </c>
      <c r="N35" s="8"/>
      <c r="S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">
      <c r="A36" s="7" t="s">
        <v>4</v>
      </c>
      <c r="B36" s="7" t="s">
        <v>36</v>
      </c>
      <c r="C36" s="7" t="s">
        <v>6</v>
      </c>
      <c r="D36" s="7">
        <v>7</v>
      </c>
      <c r="E36" s="7">
        <v>134</v>
      </c>
      <c r="F36" s="7">
        <v>4</v>
      </c>
      <c r="G36" s="7" t="s">
        <v>21</v>
      </c>
      <c r="H36" s="7" t="s">
        <v>22</v>
      </c>
      <c r="I36" s="7">
        <v>1213</v>
      </c>
      <c r="J36" s="7">
        <v>1.0407</v>
      </c>
      <c r="K36" s="7">
        <v>1213</v>
      </c>
      <c r="N36" s="8"/>
      <c r="S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">
      <c r="A37" s="7" t="s">
        <v>4</v>
      </c>
      <c r="B37" s="7" t="s">
        <v>36</v>
      </c>
      <c r="C37" s="7" t="s">
        <v>6</v>
      </c>
      <c r="D37" s="7">
        <v>7</v>
      </c>
      <c r="E37" s="7">
        <v>135</v>
      </c>
      <c r="F37" s="7">
        <v>5</v>
      </c>
      <c r="G37" s="7" t="s">
        <v>21</v>
      </c>
      <c r="H37" s="7" t="s">
        <v>22</v>
      </c>
      <c r="I37" s="7">
        <v>1223</v>
      </c>
      <c r="J37" s="7">
        <v>1.0567</v>
      </c>
      <c r="K37" s="7">
        <v>1223</v>
      </c>
      <c r="N37" s="8"/>
      <c r="S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">
      <c r="A38" s="7" t="s">
        <v>4</v>
      </c>
      <c r="B38" s="7" t="s">
        <v>36</v>
      </c>
      <c r="C38" s="7" t="s">
        <v>6</v>
      </c>
      <c r="D38" s="7">
        <v>7</v>
      </c>
      <c r="E38" s="7">
        <v>136</v>
      </c>
      <c r="F38" s="7">
        <v>6</v>
      </c>
      <c r="G38" s="7" t="s">
        <v>21</v>
      </c>
      <c r="H38" s="7" t="s">
        <v>22</v>
      </c>
      <c r="I38" s="7">
        <v>1233</v>
      </c>
      <c r="J38" s="7">
        <v>1.0482</v>
      </c>
      <c r="K38" s="7">
        <v>1233</v>
      </c>
      <c r="N38" s="8"/>
      <c r="S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">
      <c r="A39" s="7" t="s">
        <v>4</v>
      </c>
      <c r="B39" s="7" t="s">
        <v>36</v>
      </c>
      <c r="C39" s="7" t="s">
        <v>6</v>
      </c>
      <c r="D39" s="7">
        <v>24</v>
      </c>
      <c r="E39" s="7">
        <v>137</v>
      </c>
      <c r="F39" s="7">
        <v>1</v>
      </c>
      <c r="G39" s="7" t="s">
        <v>21</v>
      </c>
      <c r="H39" s="7" t="s">
        <v>22</v>
      </c>
      <c r="I39" s="7">
        <v>1363</v>
      </c>
      <c r="J39" s="7">
        <v>1.0615000000000001</v>
      </c>
      <c r="K39" s="7">
        <v>1363</v>
      </c>
      <c r="L39" s="7">
        <v>1.1193</v>
      </c>
      <c r="M39" s="7">
        <f t="shared" ref="M39:M74" si="4">L39-J39</f>
        <v>5.7799999999999851E-2</v>
      </c>
      <c r="N39" s="8">
        <v>0.6</v>
      </c>
      <c r="P39" s="8">
        <v>0</v>
      </c>
      <c r="S39" s="8"/>
      <c r="T39" s="9">
        <v>41332</v>
      </c>
      <c r="U39" s="9">
        <v>41368</v>
      </c>
      <c r="V39" s="8">
        <v>36</v>
      </c>
      <c r="W39" s="8">
        <f t="shared" ref="W39:W74" si="5">N39*EXP((LN(2)/$S$3)*V39)</f>
        <v>0.66300517160913675</v>
      </c>
      <c r="X39" s="8">
        <f t="shared" ref="X39:X74" si="6">W39/M39</f>
        <v>11.470677709500665</v>
      </c>
      <c r="Y39" s="8">
        <f>AVERAGE(X39:X44)</f>
        <v>15.361600342133888</v>
      </c>
      <c r="Z39" s="8">
        <f>_xlfn.STDEV.S(X39:X44)</f>
        <v>19.064703101492004</v>
      </c>
      <c r="AA39" s="8"/>
      <c r="AB39" s="8"/>
      <c r="AC39" s="8"/>
      <c r="AD39" s="8"/>
    </row>
    <row r="40" spans="1:30" x14ac:dyDescent="0.2">
      <c r="A40" s="7" t="s">
        <v>4</v>
      </c>
      <c r="B40" s="7" t="s">
        <v>36</v>
      </c>
      <c r="C40" s="7" t="s">
        <v>6</v>
      </c>
      <c r="D40" s="7">
        <v>24</v>
      </c>
      <c r="E40" s="7">
        <v>138</v>
      </c>
      <c r="F40" s="7">
        <v>2</v>
      </c>
      <c r="G40" s="7" t="s">
        <v>21</v>
      </c>
      <c r="H40" s="7" t="s">
        <v>22</v>
      </c>
      <c r="I40" s="7">
        <v>1373</v>
      </c>
      <c r="J40" s="7">
        <v>1.0612999999999999</v>
      </c>
      <c r="K40" s="7">
        <v>1373</v>
      </c>
      <c r="L40" s="7">
        <v>1.0900000000000001</v>
      </c>
      <c r="M40" s="7">
        <f t="shared" si="4"/>
        <v>2.870000000000017E-2</v>
      </c>
      <c r="N40" s="8">
        <v>1.2</v>
      </c>
      <c r="P40" s="8">
        <v>0</v>
      </c>
      <c r="S40" s="8"/>
      <c r="T40" s="9">
        <v>41332</v>
      </c>
      <c r="U40" s="9">
        <v>41368</v>
      </c>
      <c r="V40" s="8">
        <v>36</v>
      </c>
      <c r="W40" s="8">
        <f t="shared" si="5"/>
        <v>1.3260103432182735</v>
      </c>
      <c r="X40" s="8">
        <f t="shared" si="6"/>
        <v>46.202450983214831</v>
      </c>
      <c r="Y40" s="8"/>
      <c r="Z40" s="8"/>
      <c r="AA40" s="8"/>
      <c r="AB40" s="8"/>
      <c r="AC40" s="8"/>
      <c r="AD40" s="8"/>
    </row>
    <row r="41" spans="1:30" x14ac:dyDescent="0.2">
      <c r="A41" s="7" t="s">
        <v>4</v>
      </c>
      <c r="B41" s="7" t="s">
        <v>36</v>
      </c>
      <c r="C41" s="7" t="s">
        <v>6</v>
      </c>
      <c r="D41" s="7">
        <v>24</v>
      </c>
      <c r="E41" s="7">
        <v>139</v>
      </c>
      <c r="F41" s="7">
        <v>4</v>
      </c>
      <c r="G41" s="7" t="s">
        <v>21</v>
      </c>
      <c r="H41" s="7" t="s">
        <v>22</v>
      </c>
      <c r="I41" s="7">
        <v>1383</v>
      </c>
      <c r="J41" s="7">
        <v>1.0595000000000001</v>
      </c>
      <c r="K41" s="7">
        <v>1383</v>
      </c>
      <c r="L41" s="7">
        <v>1.0901000000000001</v>
      </c>
      <c r="M41" s="7">
        <f t="shared" si="4"/>
        <v>3.0599999999999961E-2</v>
      </c>
      <c r="N41" s="8">
        <v>0.1</v>
      </c>
      <c r="P41" s="8">
        <v>0</v>
      </c>
      <c r="S41" s="8"/>
      <c r="T41" s="9">
        <v>41332</v>
      </c>
      <c r="U41" s="9">
        <v>41368</v>
      </c>
      <c r="V41" s="8">
        <v>36</v>
      </c>
      <c r="W41" s="8">
        <f t="shared" si="5"/>
        <v>0.11050086193485614</v>
      </c>
      <c r="X41" s="8">
        <f t="shared" si="6"/>
        <v>3.6111392789168719</v>
      </c>
      <c r="Y41" s="8"/>
      <c r="Z41" s="8"/>
      <c r="AA41" s="8"/>
      <c r="AB41" s="8"/>
      <c r="AC41" s="8"/>
      <c r="AD41" s="8"/>
    </row>
    <row r="42" spans="1:30" x14ac:dyDescent="0.2">
      <c r="A42" s="7" t="s">
        <v>4</v>
      </c>
      <c r="B42" s="7" t="s">
        <v>36</v>
      </c>
      <c r="C42" s="7" t="s">
        <v>6</v>
      </c>
      <c r="D42" s="7">
        <v>24</v>
      </c>
      <c r="E42" s="7">
        <v>140</v>
      </c>
      <c r="F42" s="7">
        <v>3</v>
      </c>
      <c r="G42" s="7" t="s">
        <v>21</v>
      </c>
      <c r="H42" s="7" t="s">
        <v>22</v>
      </c>
      <c r="I42" s="7">
        <v>1393</v>
      </c>
      <c r="J42" s="7">
        <v>1.0436000000000001</v>
      </c>
      <c r="K42" s="7">
        <v>1393</v>
      </c>
      <c r="L42" s="7">
        <v>1.0842000000000001</v>
      </c>
      <c r="M42" s="7">
        <f t="shared" si="4"/>
        <v>4.0599999999999969E-2</v>
      </c>
      <c r="N42" s="8">
        <v>0</v>
      </c>
      <c r="P42" s="8">
        <v>0</v>
      </c>
      <c r="S42" s="8"/>
      <c r="T42" s="9">
        <v>41332</v>
      </c>
      <c r="U42" s="9">
        <v>41368</v>
      </c>
      <c r="V42" s="8">
        <v>36</v>
      </c>
      <c r="W42" s="8">
        <f t="shared" si="5"/>
        <v>0</v>
      </c>
      <c r="X42" s="8">
        <f t="shared" si="6"/>
        <v>0</v>
      </c>
      <c r="Y42" s="8"/>
      <c r="Z42" s="8"/>
      <c r="AA42" s="8"/>
      <c r="AB42" s="8"/>
      <c r="AC42" s="8"/>
      <c r="AD42" s="8"/>
    </row>
    <row r="43" spans="1:30" x14ac:dyDescent="0.2">
      <c r="A43" s="7" t="s">
        <v>4</v>
      </c>
      <c r="B43" s="7" t="s">
        <v>36</v>
      </c>
      <c r="C43" s="7" t="s">
        <v>6</v>
      </c>
      <c r="D43" s="7">
        <v>24</v>
      </c>
      <c r="E43" s="7">
        <v>141</v>
      </c>
      <c r="F43" s="7">
        <v>5</v>
      </c>
      <c r="G43" s="7" t="s">
        <v>21</v>
      </c>
      <c r="H43" s="7" t="s">
        <v>22</v>
      </c>
      <c r="I43" s="7">
        <v>1403</v>
      </c>
      <c r="J43" s="7">
        <v>1.0609999999999999</v>
      </c>
      <c r="K43" s="7">
        <v>1403</v>
      </c>
      <c r="L43" s="7">
        <v>1.0931999999999999</v>
      </c>
      <c r="M43" s="7">
        <f t="shared" si="4"/>
        <v>3.2200000000000006E-2</v>
      </c>
      <c r="N43" s="8">
        <v>0.9</v>
      </c>
      <c r="P43" s="8">
        <v>0</v>
      </c>
      <c r="S43" s="8"/>
      <c r="T43" s="9">
        <v>41332</v>
      </c>
      <c r="U43" s="9">
        <v>41368</v>
      </c>
      <c r="V43" s="8">
        <v>36</v>
      </c>
      <c r="W43" s="8">
        <f t="shared" si="5"/>
        <v>0.99450775741370523</v>
      </c>
      <c r="X43" s="8">
        <f t="shared" si="6"/>
        <v>30.885334081170964</v>
      </c>
      <c r="Y43" s="8"/>
      <c r="Z43" s="8"/>
      <c r="AA43" s="8"/>
      <c r="AB43" s="8"/>
      <c r="AC43" s="8"/>
      <c r="AD43" s="8"/>
    </row>
    <row r="44" spans="1:30" x14ac:dyDescent="0.2">
      <c r="A44" s="7" t="s">
        <v>4</v>
      </c>
      <c r="B44" s="7" t="s">
        <v>36</v>
      </c>
      <c r="C44" s="7" t="s">
        <v>6</v>
      </c>
      <c r="D44" s="7">
        <v>24</v>
      </c>
      <c r="E44" s="7">
        <v>142</v>
      </c>
      <c r="F44" s="7">
        <v>6</v>
      </c>
      <c r="G44" s="7" t="s">
        <v>21</v>
      </c>
      <c r="H44" s="7" t="s">
        <v>22</v>
      </c>
      <c r="I44" s="7">
        <v>1413</v>
      </c>
      <c r="J44" s="7">
        <v>1.0488</v>
      </c>
      <c r="K44" s="7">
        <v>1413</v>
      </c>
      <c r="L44" s="7">
        <v>1.1011</v>
      </c>
      <c r="M44" s="7">
        <f t="shared" si="4"/>
        <v>5.2300000000000013E-2</v>
      </c>
      <c r="N44" s="8">
        <v>0</v>
      </c>
      <c r="P44" s="8">
        <v>0</v>
      </c>
      <c r="S44" s="8"/>
      <c r="T44" s="9">
        <v>41332</v>
      </c>
      <c r="U44" s="9">
        <v>41368</v>
      </c>
      <c r="V44" s="8">
        <v>36</v>
      </c>
      <c r="W44" s="8">
        <f t="shared" si="5"/>
        <v>0</v>
      </c>
      <c r="X44" s="8">
        <f t="shared" si="6"/>
        <v>0</v>
      </c>
      <c r="Y44" s="8"/>
      <c r="Z44" s="8"/>
      <c r="AA44" s="8"/>
      <c r="AB44" s="8"/>
      <c r="AC44" s="8"/>
      <c r="AD44" s="8"/>
    </row>
    <row r="45" spans="1:30" x14ac:dyDescent="0.2">
      <c r="A45" s="7" t="s">
        <v>4</v>
      </c>
      <c r="B45" s="7" t="s">
        <v>36</v>
      </c>
      <c r="C45" s="7" t="s">
        <v>6</v>
      </c>
      <c r="D45" s="7">
        <v>48</v>
      </c>
      <c r="E45" s="7">
        <v>143</v>
      </c>
      <c r="F45" s="7">
        <v>1</v>
      </c>
      <c r="G45" s="7" t="s">
        <v>21</v>
      </c>
      <c r="H45" s="7" t="s">
        <v>22</v>
      </c>
      <c r="I45" s="7">
        <v>1543</v>
      </c>
      <c r="J45" s="7">
        <v>1.0522</v>
      </c>
      <c r="K45" s="7">
        <v>1543</v>
      </c>
      <c r="L45" s="7">
        <v>1.1006</v>
      </c>
      <c r="M45" s="7">
        <f t="shared" si="4"/>
        <v>4.8399999999999999E-2</v>
      </c>
      <c r="N45" s="8">
        <v>2</v>
      </c>
      <c r="P45" s="8">
        <v>0</v>
      </c>
      <c r="S45" s="8"/>
      <c r="T45" s="9">
        <v>41332</v>
      </c>
      <c r="U45" s="9">
        <v>41368</v>
      </c>
      <c r="V45" s="8">
        <v>36</v>
      </c>
      <c r="W45" s="8">
        <f t="shared" si="5"/>
        <v>2.2100172386971226</v>
      </c>
      <c r="X45" s="8">
        <f t="shared" si="6"/>
        <v>45.661513196221541</v>
      </c>
      <c r="Y45" s="8">
        <f>AVERAGE(X45:X50)</f>
        <v>53.273574040125702</v>
      </c>
      <c r="Z45" s="8">
        <f>_xlfn.STDEV.S(X45:X50)</f>
        <v>35.923058828656153</v>
      </c>
      <c r="AA45" s="8"/>
      <c r="AB45" s="8"/>
      <c r="AC45" s="8"/>
      <c r="AD45" s="8"/>
    </row>
    <row r="46" spans="1:30" x14ac:dyDescent="0.2">
      <c r="A46" s="7" t="s">
        <v>4</v>
      </c>
      <c r="B46" s="7" t="s">
        <v>36</v>
      </c>
      <c r="C46" s="7" t="s">
        <v>6</v>
      </c>
      <c r="D46" s="7">
        <v>48</v>
      </c>
      <c r="E46" s="7">
        <v>144</v>
      </c>
      <c r="F46" s="7">
        <v>2</v>
      </c>
      <c r="G46" s="7" t="s">
        <v>21</v>
      </c>
      <c r="H46" s="7" t="s">
        <v>22</v>
      </c>
      <c r="I46" s="7">
        <v>1553</v>
      </c>
      <c r="J46" s="7">
        <v>1.0588</v>
      </c>
      <c r="K46" s="7">
        <v>1553</v>
      </c>
      <c r="L46" s="7">
        <v>1.0885</v>
      </c>
      <c r="M46" s="7">
        <f t="shared" si="4"/>
        <v>2.970000000000006E-2</v>
      </c>
      <c r="N46" s="8">
        <v>2.6</v>
      </c>
      <c r="P46" s="8">
        <v>0</v>
      </c>
      <c r="S46" s="8"/>
      <c r="T46" s="9">
        <v>41332</v>
      </c>
      <c r="U46" s="9">
        <v>41368</v>
      </c>
      <c r="V46" s="8">
        <v>36</v>
      </c>
      <c r="W46" s="8">
        <f t="shared" si="5"/>
        <v>2.8730224103062594</v>
      </c>
      <c r="X46" s="8">
        <f t="shared" si="6"/>
        <v>96.734761289772848</v>
      </c>
      <c r="Y46" s="8"/>
      <c r="Z46" s="8"/>
      <c r="AA46" s="8"/>
      <c r="AB46" s="8"/>
      <c r="AC46" s="8"/>
      <c r="AD46" s="8"/>
    </row>
    <row r="47" spans="1:30" x14ac:dyDescent="0.2">
      <c r="A47" s="7" t="s">
        <v>4</v>
      </c>
      <c r="B47" s="7" t="s">
        <v>36</v>
      </c>
      <c r="C47" s="7" t="s">
        <v>6</v>
      </c>
      <c r="D47" s="7">
        <v>48</v>
      </c>
      <c r="E47" s="7">
        <v>145</v>
      </c>
      <c r="F47" s="7">
        <v>3</v>
      </c>
      <c r="G47" s="7" t="s">
        <v>21</v>
      </c>
      <c r="H47" s="7" t="s">
        <v>22</v>
      </c>
      <c r="I47" s="7">
        <v>1563</v>
      </c>
      <c r="J47" s="7">
        <v>1.0579000000000001</v>
      </c>
      <c r="K47" s="7">
        <v>1563</v>
      </c>
      <c r="L47" s="7">
        <v>1.0909</v>
      </c>
      <c r="M47" s="7">
        <f t="shared" si="4"/>
        <v>3.2999999999999918E-2</v>
      </c>
      <c r="N47" s="8">
        <v>0.8</v>
      </c>
      <c r="P47" s="8">
        <v>0</v>
      </c>
      <c r="S47" s="8"/>
      <c r="T47" s="9">
        <v>41332</v>
      </c>
      <c r="U47" s="9">
        <v>41368</v>
      </c>
      <c r="V47" s="8">
        <v>36</v>
      </c>
      <c r="W47" s="8">
        <f t="shared" si="5"/>
        <v>0.88400689547884914</v>
      </c>
      <c r="X47" s="8">
        <f t="shared" si="6"/>
        <v>26.788087741783375</v>
      </c>
      <c r="Y47" s="8"/>
      <c r="Z47" s="8"/>
      <c r="AA47" s="8"/>
      <c r="AB47" s="8"/>
      <c r="AC47" s="8"/>
      <c r="AD47" s="8"/>
    </row>
    <row r="48" spans="1:30" x14ac:dyDescent="0.2">
      <c r="A48" s="7" t="s">
        <v>4</v>
      </c>
      <c r="B48" s="7" t="s">
        <v>36</v>
      </c>
      <c r="C48" s="7" t="s">
        <v>6</v>
      </c>
      <c r="D48" s="7">
        <v>48</v>
      </c>
      <c r="E48" s="7">
        <v>146</v>
      </c>
      <c r="F48" s="7">
        <v>4</v>
      </c>
      <c r="G48" s="7" t="s">
        <v>21</v>
      </c>
      <c r="H48" s="7" t="s">
        <v>22</v>
      </c>
      <c r="I48" s="7">
        <v>1573</v>
      </c>
      <c r="J48" s="7">
        <v>1.0465</v>
      </c>
      <c r="K48" s="7">
        <v>1573</v>
      </c>
      <c r="L48" s="7">
        <v>1.1066</v>
      </c>
      <c r="M48" s="7">
        <f t="shared" si="4"/>
        <v>6.0100000000000042E-2</v>
      </c>
      <c r="N48" s="8">
        <v>0</v>
      </c>
      <c r="P48" s="8">
        <v>0</v>
      </c>
      <c r="S48" s="8"/>
      <c r="T48" s="9">
        <v>41332</v>
      </c>
      <c r="U48" s="9">
        <v>41368</v>
      </c>
      <c r="V48" s="8">
        <v>36</v>
      </c>
      <c r="W48" s="8">
        <f t="shared" si="5"/>
        <v>0</v>
      </c>
      <c r="X48" s="8">
        <f t="shared" si="6"/>
        <v>0</v>
      </c>
      <c r="Y48" s="8"/>
      <c r="Z48" s="8"/>
      <c r="AA48" s="8"/>
      <c r="AB48" s="8"/>
      <c r="AC48" s="8"/>
      <c r="AD48" s="8"/>
    </row>
    <row r="49" spans="1:32" x14ac:dyDescent="0.2">
      <c r="A49" s="7" t="s">
        <v>4</v>
      </c>
      <c r="B49" s="7" t="s">
        <v>36</v>
      </c>
      <c r="C49" s="7" t="s">
        <v>6</v>
      </c>
      <c r="D49" s="7">
        <v>48</v>
      </c>
      <c r="E49" s="7">
        <v>147</v>
      </c>
      <c r="F49" s="7">
        <v>5</v>
      </c>
      <c r="G49" s="7" t="s">
        <v>21</v>
      </c>
      <c r="H49" s="7" t="s">
        <v>22</v>
      </c>
      <c r="I49" s="7">
        <v>1583</v>
      </c>
      <c r="J49" s="7">
        <v>1.0471999999999999</v>
      </c>
      <c r="K49" s="7">
        <v>1583</v>
      </c>
      <c r="L49" s="7">
        <v>1.0725</v>
      </c>
      <c r="M49" s="7">
        <f t="shared" si="4"/>
        <v>2.53000000000001E-2</v>
      </c>
      <c r="N49" s="8">
        <v>1.7</v>
      </c>
      <c r="P49" s="8">
        <v>0</v>
      </c>
      <c r="S49" s="8"/>
      <c r="T49" s="9">
        <v>41332</v>
      </c>
      <c r="U49" s="9">
        <v>41368</v>
      </c>
      <c r="V49" s="8">
        <v>36</v>
      </c>
      <c r="W49" s="8">
        <f t="shared" si="5"/>
        <v>1.8785146528925543</v>
      </c>
      <c r="X49" s="8">
        <f t="shared" si="6"/>
        <v>74.24959102342082</v>
      </c>
      <c r="Y49" s="8"/>
      <c r="Z49" s="8"/>
      <c r="AA49" s="8"/>
      <c r="AB49" s="8"/>
      <c r="AC49" s="8"/>
      <c r="AD49" s="8"/>
    </row>
    <row r="50" spans="1:32" x14ac:dyDescent="0.2">
      <c r="A50" s="7" t="s">
        <v>4</v>
      </c>
      <c r="B50" s="7" t="s">
        <v>36</v>
      </c>
      <c r="C50" s="7" t="s">
        <v>6</v>
      </c>
      <c r="D50" s="7">
        <v>48</v>
      </c>
      <c r="E50" s="7">
        <v>148</v>
      </c>
      <c r="F50" s="7">
        <v>6</v>
      </c>
      <c r="G50" s="7" t="s">
        <v>21</v>
      </c>
      <c r="H50" s="7" t="s">
        <v>22</v>
      </c>
      <c r="I50" s="7">
        <v>1593</v>
      </c>
      <c r="J50" s="7">
        <v>1.0610999999999999</v>
      </c>
      <c r="K50" s="7">
        <v>1593</v>
      </c>
      <c r="L50" s="7">
        <v>1.0843</v>
      </c>
      <c r="M50" s="7">
        <f t="shared" si="4"/>
        <v>2.3200000000000109E-2</v>
      </c>
      <c r="N50" s="8">
        <v>1.6</v>
      </c>
      <c r="P50" s="8">
        <v>0</v>
      </c>
      <c r="S50" s="8"/>
      <c r="T50" s="9">
        <v>41332</v>
      </c>
      <c r="U50" s="9">
        <v>41368</v>
      </c>
      <c r="V50" s="8">
        <v>36</v>
      </c>
      <c r="W50" s="8">
        <f t="shared" si="5"/>
        <v>1.7680137909576983</v>
      </c>
      <c r="X50" s="8">
        <f t="shared" si="6"/>
        <v>76.207490989555595</v>
      </c>
      <c r="Y50" s="8"/>
      <c r="Z50" s="8"/>
      <c r="AA50" s="8"/>
      <c r="AB50" s="8"/>
      <c r="AC50" s="8"/>
      <c r="AD50" s="8"/>
    </row>
    <row r="51" spans="1:32" x14ac:dyDescent="0.2">
      <c r="A51" s="7" t="s">
        <v>4</v>
      </c>
      <c r="B51" s="7" t="s">
        <v>36</v>
      </c>
      <c r="C51" s="7" t="s">
        <v>7</v>
      </c>
      <c r="D51" s="7">
        <v>3</v>
      </c>
      <c r="E51" s="7">
        <v>149</v>
      </c>
      <c r="F51" s="7">
        <v>1</v>
      </c>
      <c r="G51" s="7" t="s">
        <v>21</v>
      </c>
      <c r="H51" s="7" t="s">
        <v>22</v>
      </c>
      <c r="I51" s="7">
        <v>1063</v>
      </c>
      <c r="J51" s="7">
        <v>1.0490999999999999</v>
      </c>
      <c r="K51" s="7">
        <v>1063</v>
      </c>
      <c r="L51" s="7">
        <v>1.0681</v>
      </c>
      <c r="M51" s="7">
        <f t="shared" si="4"/>
        <v>1.9000000000000128E-2</v>
      </c>
      <c r="N51" s="8">
        <v>0</v>
      </c>
      <c r="S51" s="8"/>
      <c r="T51" s="9">
        <v>41332</v>
      </c>
      <c r="U51" s="9">
        <v>41368</v>
      </c>
      <c r="V51" s="8">
        <v>36</v>
      </c>
      <c r="W51" s="8">
        <f t="shared" si="5"/>
        <v>0</v>
      </c>
      <c r="X51" s="8">
        <f t="shared" si="6"/>
        <v>0</v>
      </c>
      <c r="Y51" s="8">
        <f>AVERAGE(X51:X56)</f>
        <v>15.422944605029192</v>
      </c>
      <c r="Z51" s="8">
        <f>_xlfn.STDEV.S(X51:X56)</f>
        <v>37.778344613532163</v>
      </c>
      <c r="AA51" s="8"/>
      <c r="AB51" s="8">
        <f t="shared" ref="AB51:AB74" si="7">X51/2.4</f>
        <v>0</v>
      </c>
      <c r="AC51" s="3">
        <f>AVERAGE(AB51:AB56)</f>
        <v>6.4262269187621639</v>
      </c>
      <c r="AD51" s="3">
        <f>_xlfn.STDEV.S(AB51:AB56)</f>
        <v>15.740976922305068</v>
      </c>
      <c r="AE51" s="3">
        <f>AVERAGE(AC51:AC69)</f>
        <v>66.248487917403821</v>
      </c>
      <c r="AF51" s="3">
        <f>_xlfn.STDEV.S(AC51:AC69)</f>
        <v>74.126766944927866</v>
      </c>
    </row>
    <row r="52" spans="1:32" x14ac:dyDescent="0.2">
      <c r="A52" s="7" t="s">
        <v>4</v>
      </c>
      <c r="B52" s="7" t="s">
        <v>36</v>
      </c>
      <c r="C52" s="7" t="s">
        <v>7</v>
      </c>
      <c r="D52" s="7">
        <v>3</v>
      </c>
      <c r="E52" s="7">
        <v>150</v>
      </c>
      <c r="F52" s="7">
        <v>2</v>
      </c>
      <c r="G52" s="7" t="s">
        <v>21</v>
      </c>
      <c r="H52" s="7" t="s">
        <v>22</v>
      </c>
      <c r="I52" s="7">
        <v>1073</v>
      </c>
      <c r="J52" s="7">
        <v>1.0556000000000001</v>
      </c>
      <c r="K52" s="7">
        <v>1073</v>
      </c>
      <c r="L52" s="7">
        <v>1.0818000000000001</v>
      </c>
      <c r="M52" s="7">
        <f t="shared" si="4"/>
        <v>2.6200000000000001E-2</v>
      </c>
      <c r="N52" s="8">
        <v>0</v>
      </c>
      <c r="S52" s="8"/>
      <c r="T52" s="9">
        <v>41332</v>
      </c>
      <c r="U52" s="9">
        <v>41368</v>
      </c>
      <c r="V52" s="8">
        <v>36</v>
      </c>
      <c r="W52" s="8">
        <f t="shared" si="5"/>
        <v>0</v>
      </c>
      <c r="X52" s="8">
        <f t="shared" si="6"/>
        <v>0</v>
      </c>
      <c r="Y52" s="8"/>
      <c r="Z52" s="8"/>
      <c r="AA52" s="8"/>
      <c r="AB52" s="8">
        <f t="shared" si="7"/>
        <v>0</v>
      </c>
    </row>
    <row r="53" spans="1:32" x14ac:dyDescent="0.2">
      <c r="A53" s="7" t="s">
        <v>4</v>
      </c>
      <c r="B53" s="7" t="s">
        <v>36</v>
      </c>
      <c r="C53" s="7" t="s">
        <v>7</v>
      </c>
      <c r="D53" s="7">
        <v>3</v>
      </c>
      <c r="E53" s="7">
        <v>151</v>
      </c>
      <c r="F53" s="7">
        <v>3</v>
      </c>
      <c r="G53" s="7" t="s">
        <v>21</v>
      </c>
      <c r="H53" s="7" t="s">
        <v>22</v>
      </c>
      <c r="I53" s="7">
        <v>1083</v>
      </c>
      <c r="J53" s="7">
        <v>1.0584</v>
      </c>
      <c r="K53" s="7">
        <v>1083</v>
      </c>
      <c r="L53" s="7">
        <v>1.0840000000000001</v>
      </c>
      <c r="M53" s="7">
        <f t="shared" si="4"/>
        <v>2.5600000000000067E-2</v>
      </c>
      <c r="N53" s="8">
        <v>0</v>
      </c>
      <c r="S53" s="8"/>
      <c r="T53" s="9">
        <v>41332</v>
      </c>
      <c r="U53" s="9">
        <v>41368</v>
      </c>
      <c r="V53" s="8">
        <v>36</v>
      </c>
      <c r="W53" s="8">
        <f t="shared" si="5"/>
        <v>0</v>
      </c>
      <c r="X53" s="8">
        <f t="shared" si="6"/>
        <v>0</v>
      </c>
      <c r="Y53" s="8"/>
      <c r="Z53" s="8"/>
      <c r="AA53" s="8"/>
      <c r="AB53" s="8">
        <f t="shared" si="7"/>
        <v>0</v>
      </c>
    </row>
    <row r="54" spans="1:32" x14ac:dyDescent="0.2">
      <c r="A54" s="7" t="s">
        <v>4</v>
      </c>
      <c r="B54" s="7" t="s">
        <v>36</v>
      </c>
      <c r="C54" s="7" t="s">
        <v>7</v>
      </c>
      <c r="D54" s="7">
        <v>3</v>
      </c>
      <c r="E54" s="7">
        <v>152</v>
      </c>
      <c r="F54" s="7">
        <v>4</v>
      </c>
      <c r="G54" s="7" t="s">
        <v>21</v>
      </c>
      <c r="H54" s="7" t="s">
        <v>22</v>
      </c>
      <c r="I54" s="7">
        <v>1093</v>
      </c>
      <c r="J54" s="7">
        <v>1.0555000000000001</v>
      </c>
      <c r="K54" s="7">
        <v>1093</v>
      </c>
      <c r="L54" s="7">
        <v>1.0885</v>
      </c>
      <c r="M54" s="7">
        <f t="shared" si="4"/>
        <v>3.2999999999999918E-2</v>
      </c>
      <c r="N54" s="8">
        <v>0</v>
      </c>
      <c r="S54" s="8"/>
      <c r="T54" s="9">
        <v>41332</v>
      </c>
      <c r="U54" s="9">
        <v>41368</v>
      </c>
      <c r="V54" s="8">
        <v>36</v>
      </c>
      <c r="W54" s="8">
        <f t="shared" si="5"/>
        <v>0</v>
      </c>
      <c r="X54" s="8">
        <f t="shared" si="6"/>
        <v>0</v>
      </c>
      <c r="Y54" s="8"/>
      <c r="Z54" s="8"/>
      <c r="AA54" s="8"/>
      <c r="AB54" s="8">
        <f t="shared" si="7"/>
        <v>0</v>
      </c>
    </row>
    <row r="55" spans="1:32" x14ac:dyDescent="0.2">
      <c r="A55" s="7" t="s">
        <v>4</v>
      </c>
      <c r="B55" s="7" t="s">
        <v>36</v>
      </c>
      <c r="C55" s="7" t="s">
        <v>7</v>
      </c>
      <c r="D55" s="7">
        <v>3</v>
      </c>
      <c r="E55" s="7">
        <v>153</v>
      </c>
      <c r="F55" s="7">
        <v>5</v>
      </c>
      <c r="G55" s="7" t="s">
        <v>21</v>
      </c>
      <c r="H55" s="7" t="s">
        <v>22</v>
      </c>
      <c r="I55" s="7">
        <v>1103</v>
      </c>
      <c r="J55" s="7">
        <v>1.0542</v>
      </c>
      <c r="K55" s="7">
        <v>1103</v>
      </c>
      <c r="L55" s="7">
        <v>1.0745</v>
      </c>
      <c r="M55" s="7">
        <f t="shared" si="4"/>
        <v>2.0299999999999985E-2</v>
      </c>
      <c r="N55" s="8">
        <v>1.7</v>
      </c>
      <c r="S55" s="8"/>
      <c r="T55" s="9">
        <v>41332</v>
      </c>
      <c r="U55" s="9">
        <v>41368</v>
      </c>
      <c r="V55" s="8">
        <v>36</v>
      </c>
      <c r="W55" s="8">
        <f t="shared" si="5"/>
        <v>1.8785146528925543</v>
      </c>
      <c r="X55" s="8">
        <f t="shared" si="6"/>
        <v>92.53766763017515</v>
      </c>
      <c r="Y55" s="8"/>
      <c r="Z55" s="8"/>
      <c r="AA55" s="8"/>
      <c r="AB55" s="8">
        <f t="shared" si="7"/>
        <v>38.557361512572982</v>
      </c>
    </row>
    <row r="56" spans="1:32" x14ac:dyDescent="0.2">
      <c r="A56" s="7" t="s">
        <v>4</v>
      </c>
      <c r="B56" s="7" t="s">
        <v>36</v>
      </c>
      <c r="C56" s="7" t="s">
        <v>7</v>
      </c>
      <c r="D56" s="7">
        <v>3</v>
      </c>
      <c r="E56" s="7">
        <v>154</v>
      </c>
      <c r="F56" s="7">
        <v>6</v>
      </c>
      <c r="G56" s="7" t="s">
        <v>21</v>
      </c>
      <c r="H56" s="7" t="s">
        <v>22</v>
      </c>
      <c r="I56" s="7">
        <v>1113</v>
      </c>
      <c r="J56" s="7">
        <v>1.0461</v>
      </c>
      <c r="K56" s="7">
        <v>1113</v>
      </c>
      <c r="L56" s="7">
        <v>1.0719000000000001</v>
      </c>
      <c r="M56" s="7">
        <f t="shared" si="4"/>
        <v>2.5800000000000045E-2</v>
      </c>
      <c r="N56" s="8">
        <v>0</v>
      </c>
      <c r="S56" s="8"/>
      <c r="T56" s="9">
        <v>41332</v>
      </c>
      <c r="U56" s="9">
        <v>41368</v>
      </c>
      <c r="V56" s="8">
        <v>36</v>
      </c>
      <c r="W56" s="8">
        <f t="shared" si="5"/>
        <v>0</v>
      </c>
      <c r="X56" s="8">
        <f t="shared" si="6"/>
        <v>0</v>
      </c>
      <c r="Y56" s="8"/>
      <c r="Z56" s="8"/>
      <c r="AA56" s="8"/>
      <c r="AB56" s="8">
        <f t="shared" si="7"/>
        <v>0</v>
      </c>
    </row>
    <row r="57" spans="1:32" x14ac:dyDescent="0.2">
      <c r="A57" s="7" t="s">
        <v>4</v>
      </c>
      <c r="B57" s="7" t="s">
        <v>36</v>
      </c>
      <c r="C57" s="7" t="s">
        <v>7</v>
      </c>
      <c r="D57" s="7">
        <v>7</v>
      </c>
      <c r="E57" s="7">
        <v>155</v>
      </c>
      <c r="F57" s="7">
        <v>1</v>
      </c>
      <c r="G57" s="7" t="s">
        <v>21</v>
      </c>
      <c r="H57" s="7" t="s">
        <v>22</v>
      </c>
      <c r="I57" s="7">
        <v>1243</v>
      </c>
      <c r="J57" s="7">
        <v>1.0494000000000001</v>
      </c>
      <c r="K57" s="7">
        <v>1243</v>
      </c>
      <c r="L57" s="7">
        <v>1.0782</v>
      </c>
      <c r="M57" s="7">
        <f t="shared" si="4"/>
        <v>2.8799999999999937E-2</v>
      </c>
      <c r="N57" s="8">
        <v>2.7</v>
      </c>
      <c r="S57" s="8"/>
      <c r="T57" s="9">
        <v>41332</v>
      </c>
      <c r="U57" s="9">
        <v>41368</v>
      </c>
      <c r="V57" s="8">
        <v>36</v>
      </c>
      <c r="W57" s="8">
        <f t="shared" si="5"/>
        <v>2.9835232722411158</v>
      </c>
      <c r="X57" s="8">
        <f t="shared" si="6"/>
        <v>103.59455806392786</v>
      </c>
      <c r="Y57" s="8">
        <f>AVERAGE(X57:X62)</f>
        <v>84.538683627943726</v>
      </c>
      <c r="Z57" s="8">
        <f>_xlfn.STDEV.S(X57:X62)</f>
        <v>112.308365024103</v>
      </c>
      <c r="AA57" s="8"/>
      <c r="AB57" s="8">
        <f t="shared" si="7"/>
        <v>43.164399193303275</v>
      </c>
      <c r="AC57" s="3">
        <f>AVERAGE(AB57:AB62)</f>
        <v>35.224451511643217</v>
      </c>
      <c r="AD57" s="3">
        <f>_xlfn.STDEV.S(AB57:AB62)</f>
        <v>46.795152093376252</v>
      </c>
    </row>
    <row r="58" spans="1:32" x14ac:dyDescent="0.2">
      <c r="A58" s="7" t="s">
        <v>4</v>
      </c>
      <c r="B58" s="7" t="s">
        <v>36</v>
      </c>
      <c r="C58" s="7" t="s">
        <v>7</v>
      </c>
      <c r="D58" s="7">
        <v>7</v>
      </c>
      <c r="E58" s="7">
        <v>156</v>
      </c>
      <c r="F58" s="7">
        <v>2</v>
      </c>
      <c r="G58" s="7" t="s">
        <v>21</v>
      </c>
      <c r="H58" s="7" t="s">
        <v>22</v>
      </c>
      <c r="I58" s="7">
        <v>1253</v>
      </c>
      <c r="J58" s="7">
        <v>1.0516000000000001</v>
      </c>
      <c r="K58" s="7">
        <v>1253</v>
      </c>
      <c r="L58" s="7">
        <v>1.0748</v>
      </c>
      <c r="M58" s="7">
        <f t="shared" si="4"/>
        <v>2.3199999999999887E-2</v>
      </c>
      <c r="N58" s="8">
        <v>0.2</v>
      </c>
      <c r="S58" s="8"/>
      <c r="T58" s="9">
        <v>41332</v>
      </c>
      <c r="U58" s="9">
        <v>41368</v>
      </c>
      <c r="V58" s="8">
        <v>36</v>
      </c>
      <c r="W58" s="8">
        <f t="shared" si="5"/>
        <v>0.22100172386971229</v>
      </c>
      <c r="X58" s="8">
        <f t="shared" si="6"/>
        <v>9.5259363736945417</v>
      </c>
      <c r="Y58" s="8"/>
      <c r="Z58" s="8"/>
      <c r="AA58" s="8"/>
      <c r="AB58" s="8">
        <f t="shared" si="7"/>
        <v>3.969140155706059</v>
      </c>
    </row>
    <row r="59" spans="1:32" x14ac:dyDescent="0.2">
      <c r="A59" s="7" t="s">
        <v>4</v>
      </c>
      <c r="B59" s="7" t="s">
        <v>36</v>
      </c>
      <c r="C59" s="7" t="s">
        <v>7</v>
      </c>
      <c r="D59" s="7">
        <v>7</v>
      </c>
      <c r="E59" s="7">
        <v>157</v>
      </c>
      <c r="F59" s="7">
        <v>3</v>
      </c>
      <c r="G59" s="7" t="s">
        <v>21</v>
      </c>
      <c r="H59" s="7" t="s">
        <v>22</v>
      </c>
      <c r="I59" s="7">
        <v>1263</v>
      </c>
      <c r="J59" s="7">
        <v>1.0597000000000001</v>
      </c>
      <c r="K59" s="7">
        <v>1263</v>
      </c>
      <c r="L59" s="7">
        <v>1.1041000000000001</v>
      </c>
      <c r="M59" s="7">
        <f t="shared" si="4"/>
        <v>4.4399999999999995E-2</v>
      </c>
      <c r="N59" s="8">
        <v>1.9</v>
      </c>
      <c r="S59" s="8"/>
      <c r="T59" s="9">
        <v>41332</v>
      </c>
      <c r="U59" s="9">
        <v>41368</v>
      </c>
      <c r="V59" s="8">
        <v>36</v>
      </c>
      <c r="W59" s="8">
        <f t="shared" si="5"/>
        <v>2.0995163767622662</v>
      </c>
      <c r="X59" s="8">
        <f t="shared" si="6"/>
        <v>47.286404882033025</v>
      </c>
      <c r="Y59" s="8"/>
      <c r="Z59" s="8"/>
      <c r="AA59" s="8"/>
      <c r="AB59" s="8">
        <f t="shared" si="7"/>
        <v>19.702668700847095</v>
      </c>
    </row>
    <row r="60" spans="1:32" x14ac:dyDescent="0.2">
      <c r="A60" s="7" t="s">
        <v>4</v>
      </c>
      <c r="B60" s="7" t="s">
        <v>36</v>
      </c>
      <c r="C60" s="7" t="s">
        <v>7</v>
      </c>
      <c r="D60" s="7">
        <v>7</v>
      </c>
      <c r="E60" s="7">
        <v>158</v>
      </c>
      <c r="F60" s="7">
        <v>4</v>
      </c>
      <c r="G60" s="7" t="s">
        <v>21</v>
      </c>
      <c r="H60" s="7" t="s">
        <v>22</v>
      </c>
      <c r="I60" s="7">
        <v>1273</v>
      </c>
      <c r="J60" s="7">
        <v>1.0582</v>
      </c>
      <c r="K60" s="7">
        <v>1273</v>
      </c>
      <c r="L60" s="7">
        <v>1.0898000000000001</v>
      </c>
      <c r="M60" s="7">
        <f t="shared" si="4"/>
        <v>3.1600000000000072E-2</v>
      </c>
      <c r="N60" s="8">
        <v>1.3</v>
      </c>
      <c r="S60" s="8"/>
      <c r="T60" s="9">
        <v>41332</v>
      </c>
      <c r="U60" s="9">
        <v>41368</v>
      </c>
      <c r="V60" s="8">
        <v>36</v>
      </c>
      <c r="W60" s="8">
        <f t="shared" si="5"/>
        <v>1.4365112051531297</v>
      </c>
      <c r="X60" s="8">
        <f t="shared" si="6"/>
        <v>45.459215352947041</v>
      </c>
      <c r="Y60" s="8"/>
      <c r="Z60" s="8"/>
      <c r="AA60" s="8"/>
      <c r="AB60" s="8">
        <f t="shared" si="7"/>
        <v>18.941339730394603</v>
      </c>
    </row>
    <row r="61" spans="1:32" x14ac:dyDescent="0.2">
      <c r="A61" s="7" t="s">
        <v>4</v>
      </c>
      <c r="B61" s="7" t="s">
        <v>36</v>
      </c>
      <c r="C61" s="7" t="s">
        <v>7</v>
      </c>
      <c r="D61" s="7">
        <v>7</v>
      </c>
      <c r="E61" s="7">
        <v>159</v>
      </c>
      <c r="F61" s="7">
        <v>5</v>
      </c>
      <c r="G61" s="7" t="s">
        <v>21</v>
      </c>
      <c r="H61" s="7" t="s">
        <v>22</v>
      </c>
      <c r="I61" s="7">
        <v>1283</v>
      </c>
      <c r="J61" s="7">
        <v>1.0492999999999999</v>
      </c>
      <c r="K61" s="7">
        <v>1283</v>
      </c>
      <c r="L61" s="7">
        <v>1.0625</v>
      </c>
      <c r="M61" s="7">
        <f t="shared" si="4"/>
        <v>1.3200000000000101E-2</v>
      </c>
      <c r="N61" s="8">
        <v>3.6</v>
      </c>
      <c r="S61" s="8"/>
      <c r="T61" s="9">
        <v>41332</v>
      </c>
      <c r="U61" s="9">
        <v>41368</v>
      </c>
      <c r="V61" s="8">
        <v>36</v>
      </c>
      <c r="W61" s="8">
        <f t="shared" si="5"/>
        <v>3.9780310296548209</v>
      </c>
      <c r="X61" s="8">
        <f t="shared" si="6"/>
        <v>301.36598709505989</v>
      </c>
      <c r="Y61" s="8"/>
      <c r="Z61" s="8"/>
      <c r="AA61" s="8"/>
      <c r="AB61" s="8">
        <f t="shared" si="7"/>
        <v>125.56916128960829</v>
      </c>
    </row>
    <row r="62" spans="1:32" x14ac:dyDescent="0.2">
      <c r="A62" s="7" t="s">
        <v>4</v>
      </c>
      <c r="B62" s="7" t="s">
        <v>36</v>
      </c>
      <c r="C62" s="7" t="s">
        <v>7</v>
      </c>
      <c r="D62" s="7">
        <v>7</v>
      </c>
      <c r="E62" s="7">
        <v>160</v>
      </c>
      <c r="F62" s="7">
        <v>6</v>
      </c>
      <c r="G62" s="7" t="s">
        <v>21</v>
      </c>
      <c r="H62" s="7" t="s">
        <v>22</v>
      </c>
      <c r="I62" s="7">
        <v>1293</v>
      </c>
      <c r="J62" s="7">
        <v>1.0531999999999999</v>
      </c>
      <c r="K62" s="7">
        <v>1293</v>
      </c>
      <c r="L62" s="7">
        <v>1.0731999999999999</v>
      </c>
      <c r="M62" s="7">
        <f t="shared" si="4"/>
        <v>2.0000000000000018E-2</v>
      </c>
      <c r="N62" s="8">
        <v>0</v>
      </c>
      <c r="S62" s="8"/>
      <c r="T62" s="9">
        <v>41332</v>
      </c>
      <c r="U62" s="9">
        <v>41368</v>
      </c>
      <c r="V62" s="8">
        <v>36</v>
      </c>
      <c r="W62" s="8">
        <f t="shared" si="5"/>
        <v>0</v>
      </c>
      <c r="X62" s="8">
        <f t="shared" si="6"/>
        <v>0</v>
      </c>
      <c r="Y62" s="8"/>
      <c r="Z62" s="8"/>
      <c r="AA62" s="8"/>
      <c r="AB62" s="8">
        <f t="shared" si="7"/>
        <v>0</v>
      </c>
    </row>
    <row r="63" spans="1:32" x14ac:dyDescent="0.2">
      <c r="A63" s="7" t="s">
        <v>4</v>
      </c>
      <c r="B63" s="7" t="s">
        <v>36</v>
      </c>
      <c r="C63" s="7" t="s">
        <v>7</v>
      </c>
      <c r="D63" s="7">
        <v>24</v>
      </c>
      <c r="E63" s="7">
        <v>161</v>
      </c>
      <c r="F63" s="7">
        <v>1</v>
      </c>
      <c r="G63" s="7" t="s">
        <v>21</v>
      </c>
      <c r="H63" s="7" t="s">
        <v>22</v>
      </c>
      <c r="I63" s="7">
        <v>1423</v>
      </c>
      <c r="J63" s="7">
        <v>1.0570999999999999</v>
      </c>
      <c r="K63" s="7">
        <v>1423</v>
      </c>
      <c r="L63" s="7">
        <v>1.0785</v>
      </c>
      <c r="M63" s="7">
        <f t="shared" si="4"/>
        <v>2.1400000000000086E-2</v>
      </c>
      <c r="N63" s="8">
        <v>0</v>
      </c>
      <c r="S63" s="8"/>
      <c r="T63" s="9">
        <v>41332</v>
      </c>
      <c r="U63" s="9">
        <v>41368</v>
      </c>
      <c r="V63" s="8">
        <v>36</v>
      </c>
      <c r="W63" s="8">
        <f t="shared" si="5"/>
        <v>0</v>
      </c>
      <c r="X63" s="8">
        <f t="shared" si="6"/>
        <v>0</v>
      </c>
      <c r="Y63" s="8">
        <f>AVERAGE(X63:X68)</f>
        <v>117.97243761796778</v>
      </c>
      <c r="Z63" s="8">
        <f>_xlfn.STDEV.S(X63:X68)</f>
        <v>76.676163227171656</v>
      </c>
      <c r="AA63" s="8"/>
      <c r="AB63" s="8">
        <f t="shared" si="7"/>
        <v>0</v>
      </c>
      <c r="AC63" s="3">
        <f>AVERAGE(AB63:AB68)</f>
        <v>49.15518234081992</v>
      </c>
      <c r="AD63" s="3">
        <f>_xlfn.STDEV.S(AB63:AB68)</f>
        <v>31.948401344654851</v>
      </c>
    </row>
    <row r="64" spans="1:32" x14ac:dyDescent="0.2">
      <c r="A64" s="7" t="s">
        <v>4</v>
      </c>
      <c r="B64" s="7" t="s">
        <v>36</v>
      </c>
      <c r="C64" s="7" t="s">
        <v>7</v>
      </c>
      <c r="D64" s="7">
        <v>24</v>
      </c>
      <c r="E64" s="7">
        <v>162</v>
      </c>
      <c r="F64" s="7">
        <v>2</v>
      </c>
      <c r="G64" s="7" t="s">
        <v>21</v>
      </c>
      <c r="H64" s="7" t="s">
        <v>22</v>
      </c>
      <c r="I64" s="7">
        <v>1433</v>
      </c>
      <c r="J64" s="7">
        <v>1.0559000000000001</v>
      </c>
      <c r="K64" s="7">
        <v>1433</v>
      </c>
      <c r="L64" s="7">
        <v>1.0972</v>
      </c>
      <c r="M64" s="7">
        <f t="shared" si="4"/>
        <v>4.1299999999999892E-2</v>
      </c>
      <c r="N64" s="8">
        <v>3.7</v>
      </c>
      <c r="S64" s="8"/>
      <c r="T64" s="9">
        <v>41332</v>
      </c>
      <c r="U64" s="9">
        <v>41368</v>
      </c>
      <c r="V64" s="8">
        <v>36</v>
      </c>
      <c r="W64" s="8">
        <f t="shared" si="5"/>
        <v>4.0885318915896773</v>
      </c>
      <c r="X64" s="8">
        <f t="shared" si="6"/>
        <v>98.995929578442812</v>
      </c>
      <c r="Y64" s="8"/>
      <c r="Z64" s="8"/>
      <c r="AA64" s="8"/>
      <c r="AB64" s="8">
        <f t="shared" si="7"/>
        <v>41.248303991017842</v>
      </c>
    </row>
    <row r="65" spans="1:35" x14ac:dyDescent="0.2">
      <c r="A65" s="7" t="s">
        <v>4</v>
      </c>
      <c r="B65" s="7" t="s">
        <v>36</v>
      </c>
      <c r="C65" s="7" t="s">
        <v>7</v>
      </c>
      <c r="D65" s="7">
        <v>24</v>
      </c>
      <c r="E65" s="7">
        <v>163</v>
      </c>
      <c r="F65" s="7">
        <v>3</v>
      </c>
      <c r="G65" s="7" t="s">
        <v>21</v>
      </c>
      <c r="H65" s="7" t="s">
        <v>22</v>
      </c>
      <c r="I65" s="7">
        <v>1443</v>
      </c>
      <c r="J65" s="7">
        <v>1.0468999999999999</v>
      </c>
      <c r="K65" s="7">
        <v>1443</v>
      </c>
      <c r="L65" s="7">
        <v>1.1048</v>
      </c>
      <c r="M65" s="7">
        <f t="shared" si="4"/>
        <v>5.7900000000000063E-2</v>
      </c>
      <c r="N65" s="8">
        <v>9.9</v>
      </c>
      <c r="S65" s="8"/>
      <c r="T65" s="9">
        <v>41332</v>
      </c>
      <c r="U65" s="9">
        <v>41368</v>
      </c>
      <c r="V65" s="8">
        <v>36</v>
      </c>
      <c r="W65" s="8">
        <f t="shared" si="5"/>
        <v>10.939585331550758</v>
      </c>
      <c r="X65" s="8">
        <f t="shared" si="6"/>
        <v>188.93929760882116</v>
      </c>
      <c r="Y65" s="8"/>
      <c r="Z65" s="8"/>
      <c r="AA65" s="8"/>
      <c r="AB65" s="8">
        <f t="shared" si="7"/>
        <v>78.724707337008823</v>
      </c>
    </row>
    <row r="66" spans="1:35" x14ac:dyDescent="0.2">
      <c r="A66" s="7" t="s">
        <v>4</v>
      </c>
      <c r="B66" s="7" t="s">
        <v>36</v>
      </c>
      <c r="C66" s="7" t="s">
        <v>7</v>
      </c>
      <c r="D66" s="7">
        <v>24</v>
      </c>
      <c r="E66" s="7">
        <v>164</v>
      </c>
      <c r="F66" s="7">
        <v>4</v>
      </c>
      <c r="G66" s="7" t="s">
        <v>21</v>
      </c>
      <c r="H66" s="7" t="s">
        <v>22</v>
      </c>
      <c r="I66" s="7">
        <v>1453</v>
      </c>
      <c r="J66" s="7">
        <v>1.0427999999999999</v>
      </c>
      <c r="K66" s="7">
        <v>1453</v>
      </c>
      <c r="L66" s="7">
        <v>1.0680000000000001</v>
      </c>
      <c r="M66" s="7">
        <f t="shared" si="4"/>
        <v>2.5200000000000111E-2</v>
      </c>
      <c r="N66" s="8">
        <v>4.0999999999999996</v>
      </c>
      <c r="S66" s="8"/>
      <c r="T66" s="9">
        <v>41332</v>
      </c>
      <c r="U66" s="9">
        <v>41368</v>
      </c>
      <c r="V66" s="8">
        <v>36</v>
      </c>
      <c r="W66" s="8">
        <f t="shared" si="5"/>
        <v>4.5305353393291012</v>
      </c>
      <c r="X66" s="8">
        <f t="shared" si="6"/>
        <v>179.78314838607466</v>
      </c>
      <c r="Y66" s="8"/>
      <c r="Z66" s="8"/>
      <c r="AA66" s="8"/>
      <c r="AB66" s="8">
        <f t="shared" si="7"/>
        <v>74.909645160864443</v>
      </c>
      <c r="AC66" s="16"/>
      <c r="AD66" s="16"/>
    </row>
    <row r="67" spans="1:35" x14ac:dyDescent="0.2">
      <c r="A67" s="7" t="s">
        <v>4</v>
      </c>
      <c r="B67" s="7" t="s">
        <v>36</v>
      </c>
      <c r="C67" s="7" t="s">
        <v>7</v>
      </c>
      <c r="D67" s="7">
        <v>24</v>
      </c>
      <c r="E67" s="7">
        <v>165</v>
      </c>
      <c r="F67" s="7">
        <v>5</v>
      </c>
      <c r="G67" s="7" t="s">
        <v>21</v>
      </c>
      <c r="H67" s="7" t="s">
        <v>22</v>
      </c>
      <c r="I67" s="7">
        <v>1461</v>
      </c>
      <c r="J67" s="7">
        <v>1.0512999999999999</v>
      </c>
      <c r="K67" s="7">
        <v>1461</v>
      </c>
      <c r="L67" s="7">
        <v>1.0940000000000001</v>
      </c>
      <c r="M67" s="7">
        <f t="shared" si="4"/>
        <v>4.2700000000000182E-2</v>
      </c>
      <c r="N67" s="8">
        <v>6.8</v>
      </c>
      <c r="S67" s="8"/>
      <c r="T67" s="9">
        <v>41332</v>
      </c>
      <c r="U67" s="9">
        <v>41368</v>
      </c>
      <c r="V67" s="8">
        <v>36</v>
      </c>
      <c r="W67" s="8">
        <f t="shared" si="5"/>
        <v>7.514058611570217</v>
      </c>
      <c r="X67" s="8">
        <f t="shared" si="6"/>
        <v>175.97326959180762</v>
      </c>
      <c r="Y67" s="8"/>
      <c r="Z67" s="8"/>
      <c r="AA67" s="8"/>
      <c r="AB67" s="8">
        <f t="shared" si="7"/>
        <v>73.322195663253183</v>
      </c>
    </row>
    <row r="68" spans="1:35" x14ac:dyDescent="0.2">
      <c r="A68" s="7" t="s">
        <v>4</v>
      </c>
      <c r="B68" s="7" t="s">
        <v>36</v>
      </c>
      <c r="C68" s="7" t="s">
        <v>7</v>
      </c>
      <c r="D68" s="7">
        <v>24</v>
      </c>
      <c r="E68" s="7">
        <v>166</v>
      </c>
      <c r="F68" s="7">
        <v>6</v>
      </c>
      <c r="G68" s="7" t="s">
        <v>21</v>
      </c>
      <c r="H68" s="7" t="s">
        <v>22</v>
      </c>
      <c r="I68" s="7">
        <v>1473</v>
      </c>
      <c r="J68" s="7">
        <v>1.0562</v>
      </c>
      <c r="K68" s="7">
        <v>1473</v>
      </c>
      <c r="L68" s="7">
        <v>1.0941000000000001</v>
      </c>
      <c r="M68" s="7">
        <f t="shared" si="4"/>
        <v>3.7900000000000045E-2</v>
      </c>
      <c r="N68" s="8">
        <v>2.2000000000000002</v>
      </c>
      <c r="S68" s="8"/>
      <c r="T68" s="9">
        <v>41332</v>
      </c>
      <c r="U68" s="9">
        <v>41368</v>
      </c>
      <c r="V68" s="8">
        <v>36</v>
      </c>
      <c r="W68" s="8">
        <f t="shared" si="5"/>
        <v>2.431018962566835</v>
      </c>
      <c r="X68" s="8">
        <f t="shared" si="6"/>
        <v>64.142980542660482</v>
      </c>
      <c r="Y68" s="8"/>
      <c r="Z68" s="8"/>
      <c r="AA68" s="8"/>
      <c r="AB68" s="8">
        <f t="shared" si="7"/>
        <v>26.726241892775203</v>
      </c>
    </row>
    <row r="69" spans="1:35" x14ac:dyDescent="0.2">
      <c r="A69" s="7" t="s">
        <v>4</v>
      </c>
      <c r="B69" s="7" t="s">
        <v>36</v>
      </c>
      <c r="C69" s="7" t="s">
        <v>7</v>
      </c>
      <c r="D69" s="7">
        <v>48</v>
      </c>
      <c r="E69" s="7">
        <v>167</v>
      </c>
      <c r="F69" s="7">
        <v>1</v>
      </c>
      <c r="G69" s="7" t="s">
        <v>21</v>
      </c>
      <c r="H69" s="7" t="s">
        <v>22</v>
      </c>
      <c r="I69" s="7">
        <v>1603</v>
      </c>
      <c r="J69" s="7">
        <v>1.0581</v>
      </c>
      <c r="K69" s="7">
        <v>1603</v>
      </c>
      <c r="L69" s="7">
        <v>1.1068</v>
      </c>
      <c r="M69" s="7">
        <f t="shared" si="4"/>
        <v>4.8699999999999966E-2</v>
      </c>
      <c r="N69" s="8">
        <v>29.9</v>
      </c>
      <c r="S69" s="8"/>
      <c r="T69" s="9">
        <v>41332</v>
      </c>
      <c r="U69" s="9">
        <v>41368</v>
      </c>
      <c r="V69" s="8">
        <v>36</v>
      </c>
      <c r="W69" s="8">
        <f t="shared" si="5"/>
        <v>33.039757718521983</v>
      </c>
      <c r="X69" s="8">
        <f t="shared" si="6"/>
        <v>678.43445007232049</v>
      </c>
      <c r="Y69" s="8">
        <f>AVERAGE(X69:X74)</f>
        <v>418.05141815613598</v>
      </c>
      <c r="Z69" s="8">
        <f>_xlfn.STDEV.S(X69:X74)</f>
        <v>271.5135712062804</v>
      </c>
      <c r="AA69" s="8"/>
      <c r="AB69" s="8">
        <f t="shared" si="7"/>
        <v>282.68102086346687</v>
      </c>
      <c r="AC69" s="3">
        <f>AVERAGE(AB69:AB74)</f>
        <v>174.18809089838999</v>
      </c>
      <c r="AD69" s="3">
        <f>_xlfn.STDEV.S(AB69:AB74)</f>
        <v>113.13065466928354</v>
      </c>
      <c r="AG69" s="8">
        <f>AC69/100</f>
        <v>1.7418809089838998</v>
      </c>
      <c r="AH69" s="15">
        <f>AD69/100</f>
        <v>1.1313065466928354</v>
      </c>
      <c r="AI69" s="7" t="s">
        <v>50</v>
      </c>
    </row>
    <row r="70" spans="1:35" x14ac:dyDescent="0.2">
      <c r="A70" s="7" t="s">
        <v>4</v>
      </c>
      <c r="B70" s="7" t="s">
        <v>36</v>
      </c>
      <c r="C70" s="7" t="s">
        <v>7</v>
      </c>
      <c r="D70" s="7">
        <v>48</v>
      </c>
      <c r="E70" s="7">
        <v>168</v>
      </c>
      <c r="F70" s="7">
        <v>2</v>
      </c>
      <c r="G70" s="7" t="s">
        <v>21</v>
      </c>
      <c r="H70" s="7" t="s">
        <v>22</v>
      </c>
      <c r="I70" s="7">
        <v>1613</v>
      </c>
      <c r="J70" s="7">
        <v>1.0478000000000001</v>
      </c>
      <c r="K70" s="7">
        <v>1613</v>
      </c>
      <c r="L70" s="7">
        <v>1.0739000000000001</v>
      </c>
      <c r="M70" s="7">
        <f t="shared" si="4"/>
        <v>2.6100000000000012E-2</v>
      </c>
      <c r="N70" s="8">
        <v>7.5</v>
      </c>
      <c r="S70" s="8"/>
      <c r="T70" s="9">
        <v>41332</v>
      </c>
      <c r="U70" s="9">
        <v>41368</v>
      </c>
      <c r="V70" s="8">
        <v>36</v>
      </c>
      <c r="W70" s="8">
        <f t="shared" si="5"/>
        <v>8.2875646451142106</v>
      </c>
      <c r="X70" s="8">
        <f t="shared" si="6"/>
        <v>317.53121245648305</v>
      </c>
      <c r="Y70" s="8"/>
      <c r="Z70" s="8"/>
      <c r="AA70" s="8"/>
      <c r="AB70" s="8">
        <f t="shared" si="7"/>
        <v>132.30467185686794</v>
      </c>
      <c r="AC70" s="8"/>
      <c r="AD70" s="8"/>
    </row>
    <row r="71" spans="1:35" x14ac:dyDescent="0.2">
      <c r="A71" s="7" t="s">
        <v>4</v>
      </c>
      <c r="B71" s="7" t="s">
        <v>36</v>
      </c>
      <c r="C71" s="7" t="s">
        <v>7</v>
      </c>
      <c r="D71" s="7">
        <v>48</v>
      </c>
      <c r="E71" s="7">
        <v>169</v>
      </c>
      <c r="F71" s="7">
        <v>3</v>
      </c>
      <c r="G71" s="7" t="s">
        <v>21</v>
      </c>
      <c r="H71" s="7" t="s">
        <v>22</v>
      </c>
      <c r="I71" s="7">
        <v>1623</v>
      </c>
      <c r="J71" s="7">
        <v>1.0507</v>
      </c>
      <c r="K71" s="7">
        <v>1623</v>
      </c>
      <c r="L71" s="7">
        <v>1.0690999999999999</v>
      </c>
      <c r="M71" s="7">
        <f t="shared" si="4"/>
        <v>1.8399999999999972E-2</v>
      </c>
      <c r="N71" s="8">
        <v>0.5</v>
      </c>
      <c r="S71" s="8"/>
      <c r="T71" s="9">
        <v>41332</v>
      </c>
      <c r="U71" s="9">
        <v>41368</v>
      </c>
      <c r="V71" s="8">
        <v>36</v>
      </c>
      <c r="W71" s="8">
        <f t="shared" si="5"/>
        <v>0.55250430967428066</v>
      </c>
      <c r="X71" s="8">
        <f t="shared" si="6"/>
        <v>30.02740813447182</v>
      </c>
      <c r="Y71" s="8"/>
      <c r="Z71" s="8"/>
      <c r="AA71" s="8"/>
      <c r="AB71" s="8">
        <f t="shared" si="7"/>
        <v>12.511420056029925</v>
      </c>
      <c r="AC71" s="8"/>
      <c r="AD71" s="8"/>
    </row>
    <row r="72" spans="1:35" x14ac:dyDescent="0.2">
      <c r="A72" s="7" t="s">
        <v>4</v>
      </c>
      <c r="B72" s="7" t="s">
        <v>36</v>
      </c>
      <c r="C72" s="7" t="s">
        <v>7</v>
      </c>
      <c r="D72" s="7">
        <v>48</v>
      </c>
      <c r="E72" s="7">
        <v>170</v>
      </c>
      <c r="F72" s="7">
        <v>4</v>
      </c>
      <c r="G72" s="7" t="s">
        <v>21</v>
      </c>
      <c r="H72" s="7" t="s">
        <v>22</v>
      </c>
      <c r="I72" s="7">
        <v>1633</v>
      </c>
      <c r="J72" s="7">
        <v>1.0569</v>
      </c>
      <c r="K72" s="7">
        <v>1633</v>
      </c>
      <c r="L72" s="7">
        <v>1.1007</v>
      </c>
      <c r="M72" s="7">
        <f t="shared" si="4"/>
        <v>4.3800000000000061E-2</v>
      </c>
      <c r="N72" s="8">
        <v>23.7</v>
      </c>
      <c r="S72" s="8"/>
      <c r="T72" s="9">
        <v>41332</v>
      </c>
      <c r="U72" s="9">
        <v>41368</v>
      </c>
      <c r="V72" s="8">
        <v>36</v>
      </c>
      <c r="W72" s="8">
        <f t="shared" si="5"/>
        <v>26.188704278560902</v>
      </c>
      <c r="X72" s="8">
        <f t="shared" si="6"/>
        <v>597.91562279819323</v>
      </c>
      <c r="Y72" s="8"/>
      <c r="Z72" s="8"/>
      <c r="AA72" s="8"/>
      <c r="AB72" s="8">
        <f t="shared" si="7"/>
        <v>249.13150949924719</v>
      </c>
      <c r="AC72" s="8"/>
      <c r="AD72" s="8"/>
    </row>
    <row r="73" spans="1:35" x14ac:dyDescent="0.2">
      <c r="A73" s="7" t="s">
        <v>4</v>
      </c>
      <c r="B73" s="7" t="s">
        <v>36</v>
      </c>
      <c r="C73" s="7" t="s">
        <v>7</v>
      </c>
      <c r="D73" s="7">
        <v>48</v>
      </c>
      <c r="E73" s="7">
        <v>171</v>
      </c>
      <c r="F73" s="7">
        <v>5</v>
      </c>
      <c r="G73" s="7" t="s">
        <v>21</v>
      </c>
      <c r="H73" s="7" t="s">
        <v>22</v>
      </c>
      <c r="I73" s="7">
        <v>1643</v>
      </c>
      <c r="J73" s="7">
        <v>1.0586</v>
      </c>
      <c r="K73" s="7">
        <v>1643</v>
      </c>
      <c r="L73" s="7">
        <v>1.0892999999999999</v>
      </c>
      <c r="M73" s="7">
        <f t="shared" si="4"/>
        <v>3.069999999999995E-2</v>
      </c>
      <c r="N73" s="8">
        <v>18.7</v>
      </c>
      <c r="S73" s="8"/>
      <c r="T73" s="9">
        <v>41332</v>
      </c>
      <c r="U73" s="9">
        <v>41368</v>
      </c>
      <c r="V73" s="8">
        <v>36</v>
      </c>
      <c r="W73" s="8">
        <f t="shared" si="5"/>
        <v>20.663661181818096</v>
      </c>
      <c r="X73" s="8">
        <f t="shared" si="6"/>
        <v>673.0834261178544</v>
      </c>
      <c r="Y73" s="8"/>
      <c r="Z73" s="8"/>
      <c r="AA73" s="8"/>
      <c r="AB73" s="8">
        <f t="shared" si="7"/>
        <v>280.45142754910603</v>
      </c>
      <c r="AC73" s="8"/>
      <c r="AD73" s="8"/>
    </row>
    <row r="74" spans="1:35" x14ac:dyDescent="0.2">
      <c r="A74" s="7" t="s">
        <v>4</v>
      </c>
      <c r="B74" s="7" t="s">
        <v>36</v>
      </c>
      <c r="C74" s="7" t="s">
        <v>7</v>
      </c>
      <c r="D74" s="7">
        <v>48</v>
      </c>
      <c r="E74" s="7">
        <v>172</v>
      </c>
      <c r="F74" s="7">
        <v>6</v>
      </c>
      <c r="G74" s="7" t="s">
        <v>21</v>
      </c>
      <c r="H74" s="7" t="s">
        <v>22</v>
      </c>
      <c r="I74" s="7">
        <v>1653</v>
      </c>
      <c r="J74" s="7">
        <v>1.0612999999999999</v>
      </c>
      <c r="K74" s="7">
        <v>1653</v>
      </c>
      <c r="L74" s="7">
        <v>1.0864</v>
      </c>
      <c r="M74" s="7">
        <f t="shared" si="4"/>
        <v>2.5100000000000122E-2</v>
      </c>
      <c r="N74" s="8">
        <v>4.8</v>
      </c>
      <c r="S74" s="8"/>
      <c r="T74" s="9">
        <v>41332</v>
      </c>
      <c r="U74" s="9">
        <v>41368</v>
      </c>
      <c r="V74" s="8">
        <v>36</v>
      </c>
      <c r="W74" s="8">
        <f t="shared" si="5"/>
        <v>5.304041372873094</v>
      </c>
      <c r="X74" s="8">
        <f t="shared" si="6"/>
        <v>211.31638935749277</v>
      </c>
      <c r="Y74" s="8"/>
      <c r="Z74" s="8"/>
      <c r="AA74" s="8"/>
      <c r="AB74" s="8">
        <f t="shared" si="7"/>
        <v>88.048495565621991</v>
      </c>
      <c r="AC74" s="8"/>
      <c r="AD74" s="8"/>
    </row>
    <row r="75" spans="1:35" x14ac:dyDescent="0.2">
      <c r="A75" s="7" t="s">
        <v>4</v>
      </c>
      <c r="B75" s="7" t="s">
        <v>36</v>
      </c>
      <c r="C75" s="7" t="s">
        <v>9</v>
      </c>
      <c r="D75" s="7">
        <v>3</v>
      </c>
      <c r="E75" s="7">
        <v>101</v>
      </c>
      <c r="F75" s="7">
        <v>1</v>
      </c>
      <c r="G75" s="7" t="s">
        <v>29</v>
      </c>
      <c r="H75" s="7" t="s">
        <v>30</v>
      </c>
      <c r="I75" s="7">
        <v>1127</v>
      </c>
      <c r="J75" s="7">
        <v>1.0522</v>
      </c>
      <c r="K75" s="7">
        <v>1127</v>
      </c>
      <c r="N75" s="8"/>
      <c r="S75" s="8"/>
      <c r="V75" s="8"/>
      <c r="W75" s="8"/>
      <c r="X75" s="8"/>
      <c r="Y75" s="8"/>
      <c r="Z75" s="8"/>
      <c r="AA75" s="8"/>
      <c r="AB75" s="8">
        <f t="shared" ref="AB75:AB98" si="8">X75/2</f>
        <v>0</v>
      </c>
      <c r="AC75" s="8"/>
      <c r="AD75" s="8"/>
    </row>
    <row r="76" spans="1:35" x14ac:dyDescent="0.2">
      <c r="A76" s="7" t="s">
        <v>4</v>
      </c>
      <c r="B76" s="7" t="s">
        <v>36</v>
      </c>
      <c r="C76" s="7" t="s">
        <v>9</v>
      </c>
      <c r="D76" s="7">
        <v>3</v>
      </c>
      <c r="E76" s="7">
        <v>102</v>
      </c>
      <c r="F76" s="7">
        <v>2</v>
      </c>
      <c r="G76" s="7" t="s">
        <v>29</v>
      </c>
      <c r="H76" s="7" t="s">
        <v>30</v>
      </c>
      <c r="I76" s="7">
        <v>1137</v>
      </c>
      <c r="J76" s="7">
        <v>1.0512999999999999</v>
      </c>
      <c r="K76" s="7">
        <v>1137</v>
      </c>
      <c r="N76" s="8"/>
      <c r="S76" s="8"/>
      <c r="V76" s="8"/>
      <c r="W76" s="8"/>
      <c r="X76" s="8"/>
      <c r="Y76" s="8"/>
      <c r="Z76" s="8"/>
      <c r="AA76" s="8"/>
      <c r="AB76" s="8">
        <f t="shared" si="8"/>
        <v>0</v>
      </c>
      <c r="AC76" s="8"/>
      <c r="AD76" s="8"/>
    </row>
    <row r="77" spans="1:35" x14ac:dyDescent="0.2">
      <c r="A77" s="7" t="s">
        <v>4</v>
      </c>
      <c r="B77" s="7" t="s">
        <v>36</v>
      </c>
      <c r="C77" s="7" t="s">
        <v>9</v>
      </c>
      <c r="D77" s="7">
        <v>3</v>
      </c>
      <c r="E77" s="7">
        <v>103</v>
      </c>
      <c r="F77" s="7">
        <v>3</v>
      </c>
      <c r="G77" s="7" t="s">
        <v>29</v>
      </c>
      <c r="H77" s="7" t="s">
        <v>30</v>
      </c>
      <c r="I77" s="7">
        <v>1147</v>
      </c>
      <c r="J77" s="7">
        <v>1.0485</v>
      </c>
      <c r="K77" s="7">
        <v>1147</v>
      </c>
      <c r="N77" s="8"/>
      <c r="S77" s="8"/>
      <c r="V77" s="8"/>
      <c r="W77" s="8"/>
      <c r="X77" s="8"/>
      <c r="Y77" s="8"/>
      <c r="Z77" s="8"/>
      <c r="AA77" s="8"/>
      <c r="AB77" s="8">
        <f t="shared" si="8"/>
        <v>0</v>
      </c>
      <c r="AC77" s="8"/>
      <c r="AD77" s="8"/>
    </row>
    <row r="78" spans="1:35" x14ac:dyDescent="0.2">
      <c r="A78" s="7" t="s">
        <v>4</v>
      </c>
      <c r="B78" s="7" t="s">
        <v>36</v>
      </c>
      <c r="C78" s="7" t="s">
        <v>9</v>
      </c>
      <c r="D78" s="7">
        <v>3</v>
      </c>
      <c r="E78" s="7">
        <v>104</v>
      </c>
      <c r="F78" s="7">
        <v>4</v>
      </c>
      <c r="G78" s="7" t="s">
        <v>29</v>
      </c>
      <c r="H78" s="7" t="s">
        <v>30</v>
      </c>
      <c r="I78" s="7">
        <v>1157</v>
      </c>
      <c r="J78" s="7">
        <v>1.0559000000000001</v>
      </c>
      <c r="K78" s="7">
        <v>1157</v>
      </c>
      <c r="N78" s="8"/>
      <c r="S78" s="8"/>
      <c r="V78" s="8"/>
      <c r="W78" s="8"/>
      <c r="X78" s="8"/>
      <c r="Y78" s="8"/>
      <c r="Z78" s="8"/>
      <c r="AA78" s="8"/>
      <c r="AB78" s="8">
        <f t="shared" si="8"/>
        <v>0</v>
      </c>
      <c r="AC78" s="8"/>
      <c r="AD78" s="8"/>
    </row>
    <row r="79" spans="1:35" x14ac:dyDescent="0.2">
      <c r="A79" s="7" t="s">
        <v>4</v>
      </c>
      <c r="B79" s="7" t="s">
        <v>36</v>
      </c>
      <c r="C79" s="7" t="s">
        <v>9</v>
      </c>
      <c r="D79" s="7">
        <v>3</v>
      </c>
      <c r="E79" s="7">
        <v>105</v>
      </c>
      <c r="F79" s="7">
        <v>5</v>
      </c>
      <c r="G79" s="7" t="s">
        <v>29</v>
      </c>
      <c r="H79" s="7" t="s">
        <v>30</v>
      </c>
      <c r="I79" s="7">
        <v>1167</v>
      </c>
      <c r="J79" s="7">
        <v>1.0427</v>
      </c>
      <c r="K79" s="7">
        <v>1167</v>
      </c>
      <c r="N79" s="8"/>
      <c r="S79" s="8"/>
      <c r="V79" s="8"/>
      <c r="W79" s="8"/>
      <c r="X79" s="8"/>
      <c r="Y79" s="8"/>
      <c r="Z79" s="8"/>
      <c r="AA79" s="8"/>
      <c r="AB79" s="8">
        <f t="shared" si="8"/>
        <v>0</v>
      </c>
      <c r="AC79" s="8"/>
      <c r="AD79" s="8"/>
    </row>
    <row r="80" spans="1:35" x14ac:dyDescent="0.2">
      <c r="A80" s="7" t="s">
        <v>4</v>
      </c>
      <c r="B80" s="7" t="s">
        <v>36</v>
      </c>
      <c r="C80" s="7" t="s">
        <v>9</v>
      </c>
      <c r="D80" s="7">
        <v>3</v>
      </c>
      <c r="E80" s="7">
        <v>106</v>
      </c>
      <c r="F80" s="7">
        <v>6</v>
      </c>
      <c r="G80" s="7" t="s">
        <v>29</v>
      </c>
      <c r="H80" s="7" t="s">
        <v>30</v>
      </c>
      <c r="I80" s="7">
        <v>1177</v>
      </c>
      <c r="J80" s="7">
        <v>1.0530999999999999</v>
      </c>
      <c r="K80" s="7">
        <v>1177</v>
      </c>
      <c r="N80" s="8"/>
      <c r="S80" s="8"/>
      <c r="V80" s="8"/>
      <c r="W80" s="8"/>
      <c r="X80" s="8"/>
      <c r="Y80" s="8"/>
      <c r="Z80" s="8"/>
      <c r="AA80" s="8"/>
      <c r="AB80" s="8">
        <f t="shared" si="8"/>
        <v>0</v>
      </c>
      <c r="AC80" s="8"/>
      <c r="AD80" s="8"/>
    </row>
    <row r="81" spans="1:30" x14ac:dyDescent="0.2">
      <c r="A81" s="7" t="s">
        <v>4</v>
      </c>
      <c r="B81" s="7" t="s">
        <v>36</v>
      </c>
      <c r="C81" s="7" t="s">
        <v>9</v>
      </c>
      <c r="D81" s="7">
        <v>7</v>
      </c>
      <c r="E81" s="7">
        <v>107</v>
      </c>
      <c r="F81" s="7">
        <v>1</v>
      </c>
      <c r="G81" s="7" t="s">
        <v>29</v>
      </c>
      <c r="H81" s="7" t="s">
        <v>30</v>
      </c>
      <c r="I81" s="7">
        <v>1307</v>
      </c>
      <c r="J81" s="7">
        <v>1.0407</v>
      </c>
      <c r="K81" s="7">
        <v>1307</v>
      </c>
      <c r="N81" s="8"/>
      <c r="S81" s="8"/>
      <c r="V81" s="8"/>
      <c r="W81" s="8"/>
      <c r="X81" s="8"/>
      <c r="Y81" s="8"/>
      <c r="Z81" s="8"/>
      <c r="AA81" s="8"/>
      <c r="AB81" s="8">
        <f t="shared" si="8"/>
        <v>0</v>
      </c>
      <c r="AC81" s="8"/>
      <c r="AD81" s="8"/>
    </row>
    <row r="82" spans="1:30" x14ac:dyDescent="0.2">
      <c r="A82" s="7" t="s">
        <v>4</v>
      </c>
      <c r="B82" s="7" t="s">
        <v>36</v>
      </c>
      <c r="C82" s="7" t="s">
        <v>9</v>
      </c>
      <c r="D82" s="7">
        <v>7</v>
      </c>
      <c r="E82" s="7">
        <v>108</v>
      </c>
      <c r="F82" s="7">
        <v>2</v>
      </c>
      <c r="G82" s="7" t="s">
        <v>29</v>
      </c>
      <c r="H82" s="7" t="s">
        <v>30</v>
      </c>
      <c r="I82" s="7">
        <v>1317</v>
      </c>
      <c r="J82" s="7">
        <v>1.0578000000000001</v>
      </c>
      <c r="K82" s="7">
        <v>1317</v>
      </c>
      <c r="N82" s="8"/>
      <c r="S82" s="8"/>
      <c r="V82" s="8"/>
      <c r="W82" s="8"/>
      <c r="X82" s="8"/>
      <c r="Y82" s="8"/>
      <c r="Z82" s="8"/>
      <c r="AA82" s="8"/>
      <c r="AB82" s="8">
        <f t="shared" si="8"/>
        <v>0</v>
      </c>
      <c r="AC82" s="8"/>
      <c r="AD82" s="8"/>
    </row>
    <row r="83" spans="1:30" x14ac:dyDescent="0.2">
      <c r="A83" s="7" t="s">
        <v>4</v>
      </c>
      <c r="B83" s="7" t="s">
        <v>36</v>
      </c>
      <c r="C83" s="7" t="s">
        <v>9</v>
      </c>
      <c r="D83" s="7">
        <v>7</v>
      </c>
      <c r="E83" s="7">
        <v>109</v>
      </c>
      <c r="F83" s="7">
        <v>3</v>
      </c>
      <c r="G83" s="7" t="s">
        <v>29</v>
      </c>
      <c r="H83" s="7" t="s">
        <v>30</v>
      </c>
      <c r="I83" s="7">
        <v>1327</v>
      </c>
      <c r="J83" s="7">
        <v>1.0405</v>
      </c>
      <c r="K83" s="7">
        <v>1327</v>
      </c>
      <c r="N83" s="8"/>
      <c r="S83" s="8"/>
      <c r="V83" s="8"/>
      <c r="W83" s="8"/>
      <c r="X83" s="8"/>
      <c r="Y83" s="8"/>
      <c r="Z83" s="8"/>
      <c r="AA83" s="8"/>
      <c r="AB83" s="8">
        <f t="shared" si="8"/>
        <v>0</v>
      </c>
      <c r="AC83" s="8"/>
      <c r="AD83" s="8"/>
    </row>
    <row r="84" spans="1:30" x14ac:dyDescent="0.2">
      <c r="A84" s="7" t="s">
        <v>4</v>
      </c>
      <c r="B84" s="7" t="s">
        <v>36</v>
      </c>
      <c r="C84" s="7" t="s">
        <v>9</v>
      </c>
      <c r="D84" s="7">
        <v>7</v>
      </c>
      <c r="E84" s="7">
        <v>110</v>
      </c>
      <c r="F84" s="7">
        <v>4</v>
      </c>
      <c r="G84" s="7" t="s">
        <v>29</v>
      </c>
      <c r="H84" s="7" t="s">
        <v>30</v>
      </c>
      <c r="I84" s="7">
        <v>1337</v>
      </c>
      <c r="J84" s="7">
        <v>1.0394000000000001</v>
      </c>
      <c r="K84" s="7">
        <v>1337</v>
      </c>
      <c r="N84" s="8"/>
      <c r="S84" s="8"/>
      <c r="V84" s="8"/>
      <c r="W84" s="8"/>
      <c r="X84" s="8"/>
      <c r="Y84" s="8"/>
      <c r="Z84" s="8"/>
      <c r="AA84" s="8"/>
      <c r="AB84" s="8">
        <f t="shared" si="8"/>
        <v>0</v>
      </c>
      <c r="AC84" s="8"/>
      <c r="AD84" s="8"/>
    </row>
    <row r="85" spans="1:30" x14ac:dyDescent="0.2">
      <c r="A85" s="7" t="s">
        <v>4</v>
      </c>
      <c r="B85" s="7" t="s">
        <v>36</v>
      </c>
      <c r="C85" s="7" t="s">
        <v>9</v>
      </c>
      <c r="D85" s="7">
        <v>7</v>
      </c>
      <c r="E85" s="7">
        <v>111</v>
      </c>
      <c r="F85" s="7">
        <v>5</v>
      </c>
      <c r="G85" s="7" t="s">
        <v>29</v>
      </c>
      <c r="H85" s="7" t="s">
        <v>30</v>
      </c>
      <c r="I85" s="7">
        <v>1347</v>
      </c>
      <c r="J85" s="7">
        <v>1.0533999999999999</v>
      </c>
      <c r="K85" s="7">
        <v>1347</v>
      </c>
      <c r="N85" s="8"/>
      <c r="S85" s="8"/>
      <c r="V85" s="8"/>
      <c r="W85" s="8"/>
      <c r="X85" s="8"/>
      <c r="Y85" s="8"/>
      <c r="Z85" s="8"/>
      <c r="AA85" s="8"/>
      <c r="AB85" s="8">
        <f t="shared" si="8"/>
        <v>0</v>
      </c>
      <c r="AC85" s="8"/>
      <c r="AD85" s="8"/>
    </row>
    <row r="86" spans="1:30" x14ac:dyDescent="0.2">
      <c r="A86" s="7" t="s">
        <v>4</v>
      </c>
      <c r="B86" s="7" t="s">
        <v>36</v>
      </c>
      <c r="C86" s="7" t="s">
        <v>9</v>
      </c>
      <c r="D86" s="7">
        <v>7</v>
      </c>
      <c r="E86" s="7">
        <v>112</v>
      </c>
      <c r="F86" s="7">
        <v>6</v>
      </c>
      <c r="G86" s="7" t="s">
        <v>29</v>
      </c>
      <c r="H86" s="7" t="s">
        <v>30</v>
      </c>
      <c r="I86" s="7">
        <v>1357</v>
      </c>
      <c r="J86" s="7">
        <v>1.0582</v>
      </c>
      <c r="K86" s="7">
        <v>1357</v>
      </c>
      <c r="N86" s="8"/>
      <c r="S86" s="8"/>
      <c r="V86" s="8"/>
      <c r="W86" s="8"/>
      <c r="X86" s="8"/>
      <c r="Y86" s="8"/>
      <c r="Z86" s="8"/>
      <c r="AA86" s="8"/>
      <c r="AB86" s="8">
        <f t="shared" si="8"/>
        <v>0</v>
      </c>
      <c r="AC86" s="8"/>
      <c r="AD86" s="8"/>
    </row>
    <row r="87" spans="1:30" x14ac:dyDescent="0.2">
      <c r="A87" s="7" t="s">
        <v>4</v>
      </c>
      <c r="B87" s="7" t="s">
        <v>36</v>
      </c>
      <c r="C87" s="7" t="s">
        <v>9</v>
      </c>
      <c r="D87" s="7">
        <v>24</v>
      </c>
      <c r="E87" s="7">
        <v>113</v>
      </c>
      <c r="F87" s="7">
        <v>1</v>
      </c>
      <c r="G87" s="7" t="s">
        <v>29</v>
      </c>
      <c r="H87" s="7" t="s">
        <v>30</v>
      </c>
      <c r="I87" s="7">
        <v>1487</v>
      </c>
      <c r="J87" s="7">
        <v>1.0573999999999999</v>
      </c>
      <c r="K87" s="7">
        <v>1487</v>
      </c>
      <c r="N87" s="8"/>
      <c r="S87" s="8"/>
      <c r="V87" s="8"/>
      <c r="W87" s="8"/>
      <c r="X87" s="8"/>
      <c r="Y87" s="8"/>
      <c r="Z87" s="8"/>
      <c r="AA87" s="8"/>
      <c r="AB87" s="8">
        <f t="shared" si="8"/>
        <v>0</v>
      </c>
      <c r="AC87" s="8"/>
      <c r="AD87" s="8"/>
    </row>
    <row r="88" spans="1:30" x14ac:dyDescent="0.2">
      <c r="A88" s="7" t="s">
        <v>4</v>
      </c>
      <c r="B88" s="7" t="s">
        <v>36</v>
      </c>
      <c r="C88" s="7" t="s">
        <v>9</v>
      </c>
      <c r="D88" s="7">
        <v>24</v>
      </c>
      <c r="E88" s="7">
        <v>114</v>
      </c>
      <c r="F88" s="7">
        <v>2</v>
      </c>
      <c r="G88" s="7" t="s">
        <v>29</v>
      </c>
      <c r="H88" s="7" t="s">
        <v>30</v>
      </c>
      <c r="I88" s="7">
        <v>1497</v>
      </c>
      <c r="J88" s="7">
        <v>1.0444</v>
      </c>
      <c r="K88" s="7">
        <v>1497</v>
      </c>
      <c r="N88" s="8"/>
      <c r="S88" s="8"/>
      <c r="V88" s="8"/>
      <c r="W88" s="8"/>
      <c r="X88" s="8"/>
      <c r="Y88" s="8"/>
      <c r="Z88" s="8"/>
      <c r="AA88" s="8"/>
      <c r="AB88" s="8">
        <f t="shared" si="8"/>
        <v>0</v>
      </c>
      <c r="AC88" s="8"/>
      <c r="AD88" s="8"/>
    </row>
    <row r="89" spans="1:30" x14ac:dyDescent="0.2">
      <c r="A89" s="7" t="s">
        <v>4</v>
      </c>
      <c r="B89" s="7" t="s">
        <v>36</v>
      </c>
      <c r="C89" s="7" t="s">
        <v>9</v>
      </c>
      <c r="D89" s="7">
        <v>24</v>
      </c>
      <c r="E89" s="7">
        <v>115</v>
      </c>
      <c r="F89" s="7">
        <v>3</v>
      </c>
      <c r="G89" s="7" t="s">
        <v>29</v>
      </c>
      <c r="H89" s="7" t="s">
        <v>30</v>
      </c>
      <c r="I89" s="7">
        <v>1507</v>
      </c>
      <c r="J89" s="7">
        <v>1.0484</v>
      </c>
      <c r="K89" s="7">
        <v>1507</v>
      </c>
      <c r="N89" s="8"/>
      <c r="S89" s="8"/>
      <c r="V89" s="8"/>
      <c r="W89" s="8"/>
      <c r="X89" s="8"/>
      <c r="Y89" s="8"/>
      <c r="Z89" s="8"/>
      <c r="AA89" s="8"/>
      <c r="AB89" s="8">
        <f t="shared" si="8"/>
        <v>0</v>
      </c>
      <c r="AC89" s="8"/>
      <c r="AD89" s="8"/>
    </row>
    <row r="90" spans="1:30" x14ac:dyDescent="0.2">
      <c r="A90" s="7" t="s">
        <v>4</v>
      </c>
      <c r="B90" s="7" t="s">
        <v>36</v>
      </c>
      <c r="C90" s="7" t="s">
        <v>9</v>
      </c>
      <c r="D90" s="7">
        <v>24</v>
      </c>
      <c r="E90" s="7">
        <v>116</v>
      </c>
      <c r="F90" s="7">
        <v>4</v>
      </c>
      <c r="G90" s="7" t="s">
        <v>29</v>
      </c>
      <c r="H90" s="7" t="s">
        <v>30</v>
      </c>
      <c r="I90" s="7">
        <v>1517</v>
      </c>
      <c r="J90" s="7">
        <v>1.0601</v>
      </c>
      <c r="K90" s="7">
        <v>1517</v>
      </c>
      <c r="N90" s="8"/>
      <c r="S90" s="8"/>
      <c r="V90" s="8"/>
      <c r="W90" s="8"/>
      <c r="X90" s="8"/>
      <c r="Y90" s="8"/>
      <c r="Z90" s="8"/>
      <c r="AA90" s="8"/>
      <c r="AB90" s="8">
        <f t="shared" si="8"/>
        <v>0</v>
      </c>
      <c r="AC90" s="8"/>
      <c r="AD90" s="8"/>
    </row>
    <row r="91" spans="1:30" x14ac:dyDescent="0.2">
      <c r="A91" s="7" t="s">
        <v>4</v>
      </c>
      <c r="B91" s="7" t="s">
        <v>36</v>
      </c>
      <c r="C91" s="7" t="s">
        <v>9</v>
      </c>
      <c r="D91" s="7">
        <v>24</v>
      </c>
      <c r="E91" s="7">
        <v>117</v>
      </c>
      <c r="F91" s="7">
        <v>5</v>
      </c>
      <c r="G91" s="7" t="s">
        <v>29</v>
      </c>
      <c r="H91" s="7" t="s">
        <v>30</v>
      </c>
      <c r="I91" s="7">
        <v>1527</v>
      </c>
      <c r="J91" s="7">
        <v>1.0492999999999999</v>
      </c>
      <c r="K91" s="7">
        <v>1527</v>
      </c>
      <c r="N91" s="8"/>
      <c r="S91" s="8"/>
      <c r="V91" s="8"/>
      <c r="W91" s="8"/>
      <c r="X91" s="8"/>
      <c r="Y91" s="8"/>
      <c r="Z91" s="8"/>
      <c r="AA91" s="8"/>
      <c r="AB91" s="8">
        <f t="shared" si="8"/>
        <v>0</v>
      </c>
      <c r="AC91" s="8"/>
      <c r="AD91" s="8"/>
    </row>
    <row r="92" spans="1:30" x14ac:dyDescent="0.2">
      <c r="A92" s="7" t="s">
        <v>4</v>
      </c>
      <c r="B92" s="7" t="s">
        <v>36</v>
      </c>
      <c r="C92" s="7" t="s">
        <v>9</v>
      </c>
      <c r="D92" s="7">
        <v>24</v>
      </c>
      <c r="E92" s="7">
        <v>118</v>
      </c>
      <c r="F92" s="7">
        <v>6</v>
      </c>
      <c r="G92" s="7" t="s">
        <v>29</v>
      </c>
      <c r="H92" s="7" t="s">
        <v>30</v>
      </c>
      <c r="I92" s="7">
        <v>1537</v>
      </c>
      <c r="J92" s="7">
        <v>1.0508999999999999</v>
      </c>
      <c r="K92" s="7">
        <v>1537</v>
      </c>
      <c r="N92" s="8"/>
      <c r="S92" s="8"/>
      <c r="V92" s="8"/>
      <c r="W92" s="8"/>
      <c r="X92" s="8"/>
      <c r="Y92" s="8"/>
      <c r="Z92" s="8"/>
      <c r="AA92" s="8"/>
      <c r="AB92" s="8">
        <f t="shared" si="8"/>
        <v>0</v>
      </c>
      <c r="AC92" s="8"/>
      <c r="AD92" s="8"/>
    </row>
    <row r="93" spans="1:30" x14ac:dyDescent="0.2">
      <c r="A93" s="7" t="s">
        <v>4</v>
      </c>
      <c r="B93" s="7" t="s">
        <v>36</v>
      </c>
      <c r="C93" s="7" t="s">
        <v>9</v>
      </c>
      <c r="D93" s="7">
        <v>48</v>
      </c>
      <c r="E93" s="7">
        <v>119</v>
      </c>
      <c r="F93" s="7">
        <v>1</v>
      </c>
      <c r="G93" s="7" t="s">
        <v>29</v>
      </c>
      <c r="H93" s="7" t="s">
        <v>30</v>
      </c>
      <c r="I93" s="7">
        <v>1667</v>
      </c>
      <c r="J93" s="7">
        <v>1.0512999999999999</v>
      </c>
      <c r="K93" s="7">
        <v>1667</v>
      </c>
      <c r="N93" s="8"/>
      <c r="S93" s="8"/>
      <c r="V93" s="8"/>
      <c r="W93" s="8"/>
      <c r="X93" s="8"/>
      <c r="Y93" s="8"/>
      <c r="Z93" s="8"/>
      <c r="AA93" s="8"/>
      <c r="AB93" s="8">
        <f t="shared" si="8"/>
        <v>0</v>
      </c>
      <c r="AC93" s="8"/>
      <c r="AD93" s="8"/>
    </row>
    <row r="94" spans="1:30" x14ac:dyDescent="0.2">
      <c r="A94" s="7" t="s">
        <v>4</v>
      </c>
      <c r="B94" s="7" t="s">
        <v>36</v>
      </c>
      <c r="C94" s="7" t="s">
        <v>9</v>
      </c>
      <c r="D94" s="7">
        <v>48</v>
      </c>
      <c r="E94" s="7">
        <v>120</v>
      </c>
      <c r="F94" s="7">
        <v>2</v>
      </c>
      <c r="G94" s="7" t="s">
        <v>29</v>
      </c>
      <c r="H94" s="7" t="s">
        <v>30</v>
      </c>
      <c r="I94" s="7">
        <v>1677</v>
      </c>
      <c r="J94" s="7">
        <v>1.0593999999999999</v>
      </c>
      <c r="K94" s="7">
        <v>1677</v>
      </c>
      <c r="N94" s="8"/>
      <c r="S94" s="8"/>
      <c r="V94" s="8"/>
      <c r="W94" s="8"/>
      <c r="X94" s="8"/>
      <c r="Y94" s="8"/>
      <c r="Z94" s="8"/>
      <c r="AA94" s="8"/>
      <c r="AB94" s="8">
        <f t="shared" si="8"/>
        <v>0</v>
      </c>
      <c r="AC94" s="8"/>
      <c r="AD94" s="8"/>
    </row>
    <row r="95" spans="1:30" x14ac:dyDescent="0.2">
      <c r="A95" s="7" t="s">
        <v>4</v>
      </c>
      <c r="B95" s="7" t="s">
        <v>36</v>
      </c>
      <c r="C95" s="7" t="s">
        <v>9</v>
      </c>
      <c r="D95" s="7">
        <v>48</v>
      </c>
      <c r="E95" s="7">
        <v>121</v>
      </c>
      <c r="F95" s="7">
        <v>3</v>
      </c>
      <c r="G95" s="7" t="s">
        <v>29</v>
      </c>
      <c r="H95" s="7" t="s">
        <v>30</v>
      </c>
      <c r="I95" s="7">
        <v>1687</v>
      </c>
      <c r="J95" s="7">
        <v>1.056</v>
      </c>
      <c r="K95" s="7">
        <v>1687</v>
      </c>
      <c r="N95" s="8"/>
      <c r="S95" s="8"/>
      <c r="V95" s="8"/>
      <c r="W95" s="8"/>
      <c r="X95" s="8"/>
      <c r="Y95" s="8"/>
      <c r="Z95" s="8"/>
      <c r="AA95" s="8"/>
      <c r="AB95" s="8">
        <f t="shared" si="8"/>
        <v>0</v>
      </c>
      <c r="AC95" s="8"/>
      <c r="AD95" s="8"/>
    </row>
    <row r="96" spans="1:30" x14ac:dyDescent="0.2">
      <c r="A96" s="7" t="s">
        <v>4</v>
      </c>
      <c r="B96" s="7" t="s">
        <v>36</v>
      </c>
      <c r="C96" s="7" t="s">
        <v>9</v>
      </c>
      <c r="D96" s="7">
        <v>48</v>
      </c>
      <c r="E96" s="7">
        <v>122</v>
      </c>
      <c r="F96" s="7">
        <v>4</v>
      </c>
      <c r="G96" s="7" t="s">
        <v>29</v>
      </c>
      <c r="H96" s="7" t="s">
        <v>30</v>
      </c>
      <c r="I96" s="7">
        <v>1697</v>
      </c>
      <c r="J96" s="7">
        <v>1.0612999999999999</v>
      </c>
      <c r="K96" s="7">
        <v>1697</v>
      </c>
      <c r="N96" s="8"/>
      <c r="S96" s="8"/>
      <c r="V96" s="8"/>
      <c r="W96" s="8"/>
      <c r="X96" s="8"/>
      <c r="Y96" s="8"/>
      <c r="Z96" s="8"/>
      <c r="AA96" s="8"/>
      <c r="AB96" s="8">
        <f t="shared" si="8"/>
        <v>0</v>
      </c>
      <c r="AC96" s="8"/>
      <c r="AD96" s="8"/>
    </row>
    <row r="97" spans="1:30" x14ac:dyDescent="0.2">
      <c r="A97" s="7" t="s">
        <v>4</v>
      </c>
      <c r="B97" s="7" t="s">
        <v>36</v>
      </c>
      <c r="C97" s="7" t="s">
        <v>9</v>
      </c>
      <c r="D97" s="7">
        <v>48</v>
      </c>
      <c r="E97" s="7">
        <v>123</v>
      </c>
      <c r="F97" s="7">
        <v>5</v>
      </c>
      <c r="G97" s="7" t="s">
        <v>29</v>
      </c>
      <c r="H97" s="7" t="s">
        <v>30</v>
      </c>
      <c r="I97" s="7">
        <v>1707</v>
      </c>
      <c r="J97" s="7">
        <v>1.0526</v>
      </c>
      <c r="K97" s="7">
        <v>1707</v>
      </c>
      <c r="N97" s="8"/>
      <c r="S97" s="8"/>
      <c r="V97" s="8"/>
      <c r="W97" s="8"/>
      <c r="X97" s="8"/>
      <c r="Y97" s="8"/>
      <c r="Z97" s="8"/>
      <c r="AA97" s="8"/>
      <c r="AB97" s="8">
        <f t="shared" si="8"/>
        <v>0</v>
      </c>
      <c r="AC97" s="8"/>
      <c r="AD97" s="8"/>
    </row>
    <row r="98" spans="1:30" x14ac:dyDescent="0.2">
      <c r="A98" s="7" t="s">
        <v>4</v>
      </c>
      <c r="B98" s="7" t="s">
        <v>36</v>
      </c>
      <c r="C98" s="7" t="s">
        <v>9</v>
      </c>
      <c r="D98" s="7">
        <v>48</v>
      </c>
      <c r="E98" s="7">
        <v>124</v>
      </c>
      <c r="F98" s="7">
        <v>6</v>
      </c>
      <c r="G98" s="7" t="s">
        <v>29</v>
      </c>
      <c r="H98" s="7" t="s">
        <v>30</v>
      </c>
      <c r="I98" s="7">
        <v>1717</v>
      </c>
      <c r="J98" s="7">
        <v>1.0557000000000001</v>
      </c>
      <c r="K98" s="7">
        <v>1717</v>
      </c>
      <c r="N98" s="8"/>
      <c r="S98" s="8"/>
      <c r="V98" s="8"/>
      <c r="W98" s="8"/>
      <c r="X98" s="8"/>
      <c r="Y98" s="8"/>
      <c r="Z98" s="8"/>
      <c r="AA98" s="8"/>
      <c r="AB98" s="8">
        <f t="shared" si="8"/>
        <v>0</v>
      </c>
      <c r="AC98" s="8"/>
      <c r="AD98" s="8"/>
    </row>
    <row r="99" spans="1:30" x14ac:dyDescent="0.2">
      <c r="A99" s="7" t="s">
        <v>4</v>
      </c>
      <c r="B99" s="7" t="s">
        <v>36</v>
      </c>
      <c r="C99" s="7" t="s">
        <v>6</v>
      </c>
      <c r="D99" s="7">
        <v>3</v>
      </c>
      <c r="E99" s="7">
        <v>125</v>
      </c>
      <c r="F99" s="7">
        <v>1</v>
      </c>
      <c r="G99" s="7" t="s">
        <v>29</v>
      </c>
      <c r="H99" s="7" t="s">
        <v>30</v>
      </c>
      <c r="I99" s="7">
        <v>1007</v>
      </c>
      <c r="J99" s="7">
        <v>1.0410999999999999</v>
      </c>
      <c r="K99" s="7">
        <v>1007</v>
      </c>
      <c r="N99" s="8"/>
      <c r="O99" s="3" t="e">
        <f>AVERAGE(N99:N122)</f>
        <v>#DIV/0!</v>
      </c>
      <c r="S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x14ac:dyDescent="0.2">
      <c r="A100" s="7" t="s">
        <v>4</v>
      </c>
      <c r="B100" s="7" t="s">
        <v>36</v>
      </c>
      <c r="C100" s="7" t="s">
        <v>6</v>
      </c>
      <c r="D100" s="7">
        <v>3</v>
      </c>
      <c r="E100" s="7">
        <v>126</v>
      </c>
      <c r="F100" s="7">
        <v>2</v>
      </c>
      <c r="G100" s="7" t="s">
        <v>29</v>
      </c>
      <c r="H100" s="7" t="s">
        <v>30</v>
      </c>
      <c r="I100" s="7">
        <v>1017</v>
      </c>
      <c r="J100" s="7">
        <v>1.0481</v>
      </c>
      <c r="K100" s="7">
        <v>1017</v>
      </c>
      <c r="N100" s="8"/>
      <c r="S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x14ac:dyDescent="0.2">
      <c r="A101" s="7" t="s">
        <v>4</v>
      </c>
      <c r="B101" s="7" t="s">
        <v>36</v>
      </c>
      <c r="C101" s="7" t="s">
        <v>6</v>
      </c>
      <c r="D101" s="7">
        <v>3</v>
      </c>
      <c r="E101" s="7">
        <v>127</v>
      </c>
      <c r="F101" s="7">
        <v>3</v>
      </c>
      <c r="G101" s="7" t="s">
        <v>29</v>
      </c>
      <c r="H101" s="7" t="s">
        <v>30</v>
      </c>
      <c r="I101" s="7">
        <v>1027</v>
      </c>
      <c r="J101" s="7">
        <v>1.0456000000000001</v>
      </c>
      <c r="K101" s="7">
        <v>1027</v>
      </c>
      <c r="N101" s="8"/>
      <c r="S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x14ac:dyDescent="0.2">
      <c r="A102" s="7" t="s">
        <v>4</v>
      </c>
      <c r="B102" s="7" t="s">
        <v>36</v>
      </c>
      <c r="C102" s="7" t="s">
        <v>6</v>
      </c>
      <c r="D102" s="7">
        <v>3</v>
      </c>
      <c r="E102" s="7">
        <v>128</v>
      </c>
      <c r="F102" s="7">
        <v>4</v>
      </c>
      <c r="G102" s="7" t="s">
        <v>29</v>
      </c>
      <c r="H102" s="7" t="s">
        <v>30</v>
      </c>
      <c r="I102" s="7">
        <v>1037</v>
      </c>
      <c r="J102" s="7">
        <v>1.0566</v>
      </c>
      <c r="K102" s="7">
        <v>1037</v>
      </c>
      <c r="N102" s="8"/>
      <c r="S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x14ac:dyDescent="0.2">
      <c r="A103" s="7" t="s">
        <v>4</v>
      </c>
      <c r="B103" s="7" t="s">
        <v>36</v>
      </c>
      <c r="C103" s="7" t="s">
        <v>6</v>
      </c>
      <c r="D103" s="7">
        <v>3</v>
      </c>
      <c r="E103" s="7">
        <v>129</v>
      </c>
      <c r="F103" s="7">
        <v>5</v>
      </c>
      <c r="G103" s="7" t="s">
        <v>29</v>
      </c>
      <c r="H103" s="7" t="s">
        <v>30</v>
      </c>
      <c r="I103" s="7">
        <v>1047</v>
      </c>
      <c r="J103" s="7">
        <v>1.0444</v>
      </c>
      <c r="K103" s="7">
        <v>1047</v>
      </c>
      <c r="N103" s="8"/>
      <c r="S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x14ac:dyDescent="0.2">
      <c r="A104" s="7" t="s">
        <v>4</v>
      </c>
      <c r="B104" s="7" t="s">
        <v>36</v>
      </c>
      <c r="C104" s="7" t="s">
        <v>6</v>
      </c>
      <c r="D104" s="7">
        <v>3</v>
      </c>
      <c r="E104" s="7">
        <v>130</v>
      </c>
      <c r="F104" s="7">
        <v>6</v>
      </c>
      <c r="G104" s="7" t="s">
        <v>29</v>
      </c>
      <c r="H104" s="7" t="s">
        <v>30</v>
      </c>
      <c r="I104" s="7">
        <v>1057</v>
      </c>
      <c r="J104" s="7">
        <v>1.0576000000000001</v>
      </c>
      <c r="K104" s="7">
        <v>1057</v>
      </c>
      <c r="N104" s="8"/>
      <c r="S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x14ac:dyDescent="0.2">
      <c r="A105" s="7" t="s">
        <v>4</v>
      </c>
      <c r="B105" s="7" t="s">
        <v>36</v>
      </c>
      <c r="C105" s="7" t="s">
        <v>6</v>
      </c>
      <c r="D105" s="7">
        <v>7</v>
      </c>
      <c r="E105" s="7">
        <v>131</v>
      </c>
      <c r="F105" s="7">
        <v>1</v>
      </c>
      <c r="G105" s="7" t="s">
        <v>29</v>
      </c>
      <c r="H105" s="7" t="s">
        <v>30</v>
      </c>
      <c r="I105" s="7">
        <v>1187</v>
      </c>
      <c r="J105" s="7">
        <v>1.05</v>
      </c>
      <c r="K105" s="7">
        <v>1187</v>
      </c>
      <c r="N105" s="8"/>
      <c r="S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x14ac:dyDescent="0.2">
      <c r="A106" s="7" t="s">
        <v>4</v>
      </c>
      <c r="B106" s="7" t="s">
        <v>36</v>
      </c>
      <c r="C106" s="7" t="s">
        <v>6</v>
      </c>
      <c r="D106" s="7">
        <v>7</v>
      </c>
      <c r="E106" s="7">
        <v>132</v>
      </c>
      <c r="F106" s="7">
        <v>2</v>
      </c>
      <c r="G106" s="7" t="s">
        <v>29</v>
      </c>
      <c r="H106" s="7" t="s">
        <v>30</v>
      </c>
      <c r="I106" s="7">
        <v>1197</v>
      </c>
      <c r="J106" s="7">
        <v>1.0488999999999999</v>
      </c>
      <c r="K106" s="7">
        <v>1197</v>
      </c>
      <c r="N106" s="8"/>
      <c r="S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x14ac:dyDescent="0.2">
      <c r="A107" s="7" t="s">
        <v>4</v>
      </c>
      <c r="B107" s="7" t="s">
        <v>36</v>
      </c>
      <c r="C107" s="7" t="s">
        <v>6</v>
      </c>
      <c r="D107" s="7">
        <v>7</v>
      </c>
      <c r="E107" s="7">
        <v>133</v>
      </c>
      <c r="F107" s="7">
        <v>3</v>
      </c>
      <c r="G107" s="7" t="s">
        <v>29</v>
      </c>
      <c r="H107" s="7" t="s">
        <v>30</v>
      </c>
      <c r="I107" s="7">
        <v>1207</v>
      </c>
      <c r="J107" s="7">
        <v>1.0463</v>
      </c>
      <c r="K107" s="7">
        <v>1207</v>
      </c>
      <c r="N107" s="8"/>
      <c r="S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x14ac:dyDescent="0.2">
      <c r="A108" s="7" t="s">
        <v>4</v>
      </c>
      <c r="B108" s="7" t="s">
        <v>36</v>
      </c>
      <c r="C108" s="7" t="s">
        <v>6</v>
      </c>
      <c r="D108" s="7">
        <v>7</v>
      </c>
      <c r="E108" s="7">
        <v>134</v>
      </c>
      <c r="F108" s="7">
        <v>4</v>
      </c>
      <c r="G108" s="7" t="s">
        <v>29</v>
      </c>
      <c r="H108" s="7" t="s">
        <v>30</v>
      </c>
      <c r="I108" s="7">
        <v>1217</v>
      </c>
      <c r="J108" s="7">
        <v>1.0539000000000001</v>
      </c>
      <c r="K108" s="7">
        <v>1217</v>
      </c>
      <c r="N108" s="8"/>
      <c r="S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x14ac:dyDescent="0.2">
      <c r="A109" s="7" t="s">
        <v>4</v>
      </c>
      <c r="B109" s="7" t="s">
        <v>36</v>
      </c>
      <c r="C109" s="7" t="s">
        <v>6</v>
      </c>
      <c r="D109" s="7">
        <v>7</v>
      </c>
      <c r="E109" s="7">
        <v>135</v>
      </c>
      <c r="F109" s="7">
        <v>5</v>
      </c>
      <c r="G109" s="7" t="s">
        <v>29</v>
      </c>
      <c r="H109" s="7" t="s">
        <v>30</v>
      </c>
      <c r="I109" s="7">
        <v>1227</v>
      </c>
      <c r="J109" s="7">
        <v>1.0449999999999999</v>
      </c>
      <c r="K109" s="7">
        <v>1227</v>
      </c>
      <c r="N109" s="8"/>
      <c r="S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x14ac:dyDescent="0.2">
      <c r="A110" s="7" t="s">
        <v>4</v>
      </c>
      <c r="B110" s="7" t="s">
        <v>36</v>
      </c>
      <c r="C110" s="7" t="s">
        <v>6</v>
      </c>
      <c r="D110" s="7">
        <v>7</v>
      </c>
      <c r="E110" s="7">
        <v>136</v>
      </c>
      <c r="F110" s="7">
        <v>6</v>
      </c>
      <c r="G110" s="7" t="s">
        <v>29</v>
      </c>
      <c r="H110" s="7" t="s">
        <v>30</v>
      </c>
      <c r="I110" s="7">
        <v>1237</v>
      </c>
      <c r="J110" s="7">
        <v>1.0394000000000001</v>
      </c>
      <c r="K110" s="7">
        <v>1237</v>
      </c>
      <c r="N110" s="8"/>
      <c r="S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x14ac:dyDescent="0.2">
      <c r="A111" s="7" t="s">
        <v>4</v>
      </c>
      <c r="B111" s="7" t="s">
        <v>36</v>
      </c>
      <c r="C111" s="7" t="s">
        <v>6</v>
      </c>
      <c r="D111" s="7">
        <v>24</v>
      </c>
      <c r="E111" s="7">
        <v>137</v>
      </c>
      <c r="F111" s="7">
        <v>1</v>
      </c>
      <c r="G111" s="7" t="s">
        <v>29</v>
      </c>
      <c r="H111" s="7" t="s">
        <v>30</v>
      </c>
      <c r="I111" s="7">
        <v>1367</v>
      </c>
      <c r="J111" s="7">
        <v>1.0549999999999999</v>
      </c>
      <c r="K111" s="7">
        <v>1367</v>
      </c>
      <c r="N111" s="8"/>
      <c r="S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x14ac:dyDescent="0.2">
      <c r="A112" s="7" t="s">
        <v>4</v>
      </c>
      <c r="B112" s="7" t="s">
        <v>36</v>
      </c>
      <c r="C112" s="7" t="s">
        <v>6</v>
      </c>
      <c r="D112" s="7">
        <v>24</v>
      </c>
      <c r="E112" s="7">
        <v>138</v>
      </c>
      <c r="F112" s="7">
        <v>2</v>
      </c>
      <c r="G112" s="7" t="s">
        <v>29</v>
      </c>
      <c r="H112" s="7" t="s">
        <v>30</v>
      </c>
      <c r="I112" s="7">
        <v>1377</v>
      </c>
      <c r="J112" s="7">
        <v>1.0444</v>
      </c>
      <c r="K112" s="7">
        <v>1377</v>
      </c>
      <c r="N112" s="8"/>
      <c r="S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5" x14ac:dyDescent="0.2">
      <c r="A113" s="7" t="s">
        <v>4</v>
      </c>
      <c r="B113" s="7" t="s">
        <v>36</v>
      </c>
      <c r="C113" s="7" t="s">
        <v>6</v>
      </c>
      <c r="D113" s="7">
        <v>24</v>
      </c>
      <c r="E113" s="7">
        <v>139</v>
      </c>
      <c r="F113" s="7">
        <v>4</v>
      </c>
      <c r="G113" s="7" t="s">
        <v>29</v>
      </c>
      <c r="H113" s="7" t="s">
        <v>30</v>
      </c>
      <c r="I113" s="7">
        <v>1387</v>
      </c>
      <c r="J113" s="7">
        <v>1.0611999999999999</v>
      </c>
      <c r="K113" s="7">
        <v>1387</v>
      </c>
      <c r="N113" s="8"/>
      <c r="S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5" x14ac:dyDescent="0.2">
      <c r="A114" s="7" t="s">
        <v>4</v>
      </c>
      <c r="B114" s="7" t="s">
        <v>36</v>
      </c>
      <c r="C114" s="7" t="s">
        <v>6</v>
      </c>
      <c r="D114" s="7">
        <v>24</v>
      </c>
      <c r="E114" s="7">
        <v>140</v>
      </c>
      <c r="F114" s="7">
        <v>3</v>
      </c>
      <c r="G114" s="7" t="s">
        <v>29</v>
      </c>
      <c r="H114" s="7" t="s">
        <v>30</v>
      </c>
      <c r="I114" s="7">
        <v>1397</v>
      </c>
      <c r="J114" s="7">
        <v>1.0604</v>
      </c>
      <c r="K114" s="7">
        <v>1397</v>
      </c>
      <c r="N114" s="8"/>
      <c r="S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5" x14ac:dyDescent="0.2">
      <c r="A115" s="7" t="s">
        <v>4</v>
      </c>
      <c r="B115" s="7" t="s">
        <v>36</v>
      </c>
      <c r="C115" s="7" t="s">
        <v>6</v>
      </c>
      <c r="D115" s="7">
        <v>24</v>
      </c>
      <c r="E115" s="7">
        <v>141</v>
      </c>
      <c r="F115" s="7">
        <v>5</v>
      </c>
      <c r="G115" s="7" t="s">
        <v>29</v>
      </c>
      <c r="H115" s="7" t="s">
        <v>30</v>
      </c>
      <c r="I115" s="7">
        <v>1407</v>
      </c>
      <c r="J115" s="7">
        <v>1.0570999999999999</v>
      </c>
      <c r="K115" s="7">
        <v>1407</v>
      </c>
      <c r="N115" s="8"/>
      <c r="S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5" x14ac:dyDescent="0.2">
      <c r="A116" s="7" t="s">
        <v>4</v>
      </c>
      <c r="B116" s="7" t="s">
        <v>36</v>
      </c>
      <c r="C116" s="7" t="s">
        <v>6</v>
      </c>
      <c r="D116" s="7">
        <v>24</v>
      </c>
      <c r="E116" s="7">
        <v>142</v>
      </c>
      <c r="F116" s="7">
        <v>6</v>
      </c>
      <c r="G116" s="7" t="s">
        <v>29</v>
      </c>
      <c r="H116" s="7" t="s">
        <v>30</v>
      </c>
      <c r="I116" s="7">
        <v>1417</v>
      </c>
      <c r="J116" s="7">
        <v>1.0499000000000001</v>
      </c>
      <c r="K116" s="7">
        <v>1417</v>
      </c>
      <c r="N116" s="8"/>
      <c r="S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5" x14ac:dyDescent="0.2">
      <c r="A117" s="7" t="s">
        <v>4</v>
      </c>
      <c r="B117" s="7" t="s">
        <v>36</v>
      </c>
      <c r="C117" s="7" t="s">
        <v>6</v>
      </c>
      <c r="D117" s="7">
        <v>48</v>
      </c>
      <c r="E117" s="7">
        <v>143</v>
      </c>
      <c r="F117" s="7">
        <v>1</v>
      </c>
      <c r="G117" s="7" t="s">
        <v>29</v>
      </c>
      <c r="H117" s="7" t="s">
        <v>30</v>
      </c>
      <c r="I117" s="7">
        <v>1547</v>
      </c>
      <c r="J117" s="7">
        <v>1.0497000000000001</v>
      </c>
      <c r="K117" s="7">
        <v>1547</v>
      </c>
      <c r="N117" s="8"/>
      <c r="S117" s="8"/>
      <c r="V117" s="8"/>
      <c r="W117" s="8"/>
      <c r="X117" s="8"/>
      <c r="Y117" s="8"/>
      <c r="Z117" s="8"/>
      <c r="AA117" s="8"/>
      <c r="AB117" s="8"/>
      <c r="AC117" s="8"/>
      <c r="AD117" s="8"/>
      <c r="AI117" s="7" t="s">
        <v>50</v>
      </c>
    </row>
    <row r="118" spans="1:35" x14ac:dyDescent="0.2">
      <c r="A118" s="7" t="s">
        <v>4</v>
      </c>
      <c r="B118" s="7" t="s">
        <v>36</v>
      </c>
      <c r="C118" s="7" t="s">
        <v>6</v>
      </c>
      <c r="D118" s="7">
        <v>48</v>
      </c>
      <c r="E118" s="7">
        <v>144</v>
      </c>
      <c r="F118" s="7">
        <v>2</v>
      </c>
      <c r="G118" s="7" t="s">
        <v>29</v>
      </c>
      <c r="H118" s="7" t="s">
        <v>30</v>
      </c>
      <c r="I118" s="7">
        <v>1557</v>
      </c>
      <c r="J118" s="7">
        <v>1.0427</v>
      </c>
      <c r="K118" s="7">
        <v>1557</v>
      </c>
      <c r="N118" s="8"/>
      <c r="S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5" x14ac:dyDescent="0.2">
      <c r="A119" s="7" t="s">
        <v>4</v>
      </c>
      <c r="B119" s="7" t="s">
        <v>36</v>
      </c>
      <c r="C119" s="7" t="s">
        <v>6</v>
      </c>
      <c r="D119" s="7">
        <v>48</v>
      </c>
      <c r="E119" s="7">
        <v>145</v>
      </c>
      <c r="F119" s="7">
        <v>3</v>
      </c>
      <c r="G119" s="7" t="s">
        <v>29</v>
      </c>
      <c r="H119" s="7" t="s">
        <v>30</v>
      </c>
      <c r="I119" s="7">
        <v>1567</v>
      </c>
      <c r="J119" s="7">
        <v>1.0477000000000001</v>
      </c>
      <c r="K119" s="7">
        <v>1567</v>
      </c>
      <c r="N119" s="8"/>
      <c r="S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5" x14ac:dyDescent="0.2">
      <c r="A120" s="7" t="s">
        <v>4</v>
      </c>
      <c r="B120" s="7" t="s">
        <v>36</v>
      </c>
      <c r="C120" s="7" t="s">
        <v>6</v>
      </c>
      <c r="D120" s="7">
        <v>48</v>
      </c>
      <c r="E120" s="7">
        <v>146</v>
      </c>
      <c r="F120" s="7">
        <v>4</v>
      </c>
      <c r="G120" s="7" t="s">
        <v>29</v>
      </c>
      <c r="H120" s="7" t="s">
        <v>30</v>
      </c>
      <c r="I120" s="7">
        <v>1577</v>
      </c>
      <c r="J120" s="7">
        <v>1.0516000000000001</v>
      </c>
      <c r="K120" s="7">
        <v>1577</v>
      </c>
      <c r="N120" s="8"/>
      <c r="S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5" x14ac:dyDescent="0.2">
      <c r="A121" s="7" t="s">
        <v>4</v>
      </c>
      <c r="B121" s="7" t="s">
        <v>36</v>
      </c>
      <c r="C121" s="7" t="s">
        <v>6</v>
      </c>
      <c r="D121" s="7">
        <v>48</v>
      </c>
      <c r="E121" s="7">
        <v>147</v>
      </c>
      <c r="F121" s="7">
        <v>5</v>
      </c>
      <c r="G121" s="7" t="s">
        <v>29</v>
      </c>
      <c r="H121" s="7" t="s">
        <v>30</v>
      </c>
      <c r="I121" s="7">
        <v>1587</v>
      </c>
      <c r="J121" s="7">
        <v>1.0503</v>
      </c>
      <c r="K121" s="7">
        <v>1587</v>
      </c>
      <c r="N121" s="8"/>
      <c r="S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5" x14ac:dyDescent="0.2">
      <c r="A122" s="7" t="s">
        <v>4</v>
      </c>
      <c r="B122" s="7" t="s">
        <v>36</v>
      </c>
      <c r="C122" s="7" t="s">
        <v>6</v>
      </c>
      <c r="D122" s="7">
        <v>48</v>
      </c>
      <c r="E122" s="7">
        <v>148</v>
      </c>
      <c r="F122" s="7">
        <v>6</v>
      </c>
      <c r="G122" s="7" t="s">
        <v>29</v>
      </c>
      <c r="H122" s="7" t="s">
        <v>30</v>
      </c>
      <c r="I122" s="7">
        <v>1597</v>
      </c>
      <c r="J122" s="7">
        <v>1.0474000000000001</v>
      </c>
      <c r="K122" s="7">
        <v>1597</v>
      </c>
      <c r="N122" s="8"/>
      <c r="S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5" x14ac:dyDescent="0.2">
      <c r="A123" s="7" t="s">
        <v>4</v>
      </c>
      <c r="B123" s="7" t="s">
        <v>36</v>
      </c>
      <c r="C123" s="7" t="s">
        <v>7</v>
      </c>
      <c r="D123" s="7">
        <v>3</v>
      </c>
      <c r="E123" s="7">
        <v>149</v>
      </c>
      <c r="F123" s="7">
        <v>1</v>
      </c>
      <c r="G123" s="7" t="s">
        <v>29</v>
      </c>
      <c r="H123" s="7" t="s">
        <v>30</v>
      </c>
      <c r="I123" s="7">
        <v>1067</v>
      </c>
      <c r="J123" s="7">
        <v>1.0398000000000001</v>
      </c>
      <c r="K123" s="7">
        <v>1067</v>
      </c>
      <c r="N123" s="8"/>
      <c r="S123" s="8"/>
      <c r="T123" s="9">
        <v>41332</v>
      </c>
      <c r="V123" s="8"/>
      <c r="W123" s="8"/>
      <c r="X123" s="8"/>
      <c r="Y123" s="8"/>
      <c r="Z123" s="8"/>
      <c r="AA123" s="8"/>
      <c r="AB123" s="8">
        <f t="shared" ref="AB123:AB146" si="9">X123/2.4</f>
        <v>0</v>
      </c>
      <c r="AC123" s="8"/>
      <c r="AD123" s="8"/>
    </row>
    <row r="124" spans="1:35" x14ac:dyDescent="0.2">
      <c r="A124" s="7" t="s">
        <v>4</v>
      </c>
      <c r="B124" s="7" t="s">
        <v>36</v>
      </c>
      <c r="C124" s="7" t="s">
        <v>7</v>
      </c>
      <c r="D124" s="7">
        <v>3</v>
      </c>
      <c r="E124" s="7">
        <v>150</v>
      </c>
      <c r="F124" s="7">
        <v>2</v>
      </c>
      <c r="G124" s="7" t="s">
        <v>29</v>
      </c>
      <c r="H124" s="7" t="s">
        <v>30</v>
      </c>
      <c r="I124" s="7">
        <v>1077</v>
      </c>
      <c r="J124" s="7">
        <v>1.0517000000000001</v>
      </c>
      <c r="K124" s="7">
        <v>1077</v>
      </c>
      <c r="N124" s="8"/>
      <c r="S124" s="8"/>
      <c r="T124" s="9">
        <v>41332</v>
      </c>
      <c r="V124" s="8"/>
      <c r="W124" s="8"/>
      <c r="X124" s="8"/>
      <c r="Y124" s="8"/>
      <c r="Z124" s="8"/>
      <c r="AA124" s="8"/>
      <c r="AB124" s="8">
        <f t="shared" si="9"/>
        <v>0</v>
      </c>
      <c r="AC124" s="8"/>
      <c r="AD124" s="8"/>
    </row>
    <row r="125" spans="1:35" x14ac:dyDescent="0.2">
      <c r="A125" s="7" t="s">
        <v>4</v>
      </c>
      <c r="B125" s="7" t="s">
        <v>36</v>
      </c>
      <c r="C125" s="7" t="s">
        <v>7</v>
      </c>
      <c r="D125" s="7">
        <v>3</v>
      </c>
      <c r="E125" s="7">
        <v>151</v>
      </c>
      <c r="F125" s="7">
        <v>3</v>
      </c>
      <c r="G125" s="7" t="s">
        <v>29</v>
      </c>
      <c r="H125" s="7" t="s">
        <v>30</v>
      </c>
      <c r="I125" s="7">
        <v>1087</v>
      </c>
      <c r="J125" s="7">
        <v>1.0461</v>
      </c>
      <c r="K125" s="7">
        <v>1087</v>
      </c>
      <c r="N125" s="8"/>
      <c r="S125" s="8"/>
      <c r="T125" s="9">
        <v>41332</v>
      </c>
      <c r="V125" s="8"/>
      <c r="W125" s="8"/>
      <c r="X125" s="8"/>
      <c r="Y125" s="8"/>
      <c r="Z125" s="8"/>
      <c r="AA125" s="8"/>
      <c r="AB125" s="8">
        <f t="shared" si="9"/>
        <v>0</v>
      </c>
      <c r="AC125" s="8"/>
      <c r="AD125" s="8"/>
    </row>
    <row r="126" spans="1:35" x14ac:dyDescent="0.2">
      <c r="A126" s="7" t="s">
        <v>4</v>
      </c>
      <c r="B126" s="7" t="s">
        <v>36</v>
      </c>
      <c r="C126" s="7" t="s">
        <v>7</v>
      </c>
      <c r="D126" s="7">
        <v>3</v>
      </c>
      <c r="E126" s="7">
        <v>152</v>
      </c>
      <c r="F126" s="7">
        <v>4</v>
      </c>
      <c r="G126" s="7" t="s">
        <v>29</v>
      </c>
      <c r="H126" s="7" t="s">
        <v>30</v>
      </c>
      <c r="I126" s="7">
        <v>1097</v>
      </c>
      <c r="J126" s="7">
        <v>1.0474000000000001</v>
      </c>
      <c r="K126" s="7">
        <v>1097</v>
      </c>
      <c r="N126" s="8"/>
      <c r="S126" s="8"/>
      <c r="T126" s="9">
        <v>41332</v>
      </c>
      <c r="V126" s="8"/>
      <c r="W126" s="8"/>
      <c r="X126" s="8"/>
      <c r="Y126" s="8"/>
      <c r="Z126" s="8"/>
      <c r="AA126" s="8"/>
      <c r="AB126" s="8">
        <f t="shared" si="9"/>
        <v>0</v>
      </c>
      <c r="AC126" s="8"/>
      <c r="AD126" s="8"/>
    </row>
    <row r="127" spans="1:35" x14ac:dyDescent="0.2">
      <c r="A127" s="7" t="s">
        <v>4</v>
      </c>
      <c r="B127" s="7" t="s">
        <v>36</v>
      </c>
      <c r="C127" s="7" t="s">
        <v>7</v>
      </c>
      <c r="D127" s="7">
        <v>3</v>
      </c>
      <c r="E127" s="7">
        <v>153</v>
      </c>
      <c r="F127" s="7">
        <v>5</v>
      </c>
      <c r="G127" s="7" t="s">
        <v>29</v>
      </c>
      <c r="H127" s="7" t="s">
        <v>30</v>
      </c>
      <c r="I127" s="7">
        <v>1107</v>
      </c>
      <c r="J127" s="7">
        <v>1.0486</v>
      </c>
      <c r="K127" s="7">
        <v>1107</v>
      </c>
      <c r="N127" s="8"/>
      <c r="S127" s="8"/>
      <c r="T127" s="9">
        <v>41332</v>
      </c>
      <c r="V127" s="8"/>
      <c r="W127" s="8"/>
      <c r="X127" s="8"/>
      <c r="Y127" s="8"/>
      <c r="Z127" s="8"/>
      <c r="AA127" s="8"/>
      <c r="AB127" s="8">
        <f t="shared" si="9"/>
        <v>0</v>
      </c>
      <c r="AC127" s="8"/>
      <c r="AD127" s="8"/>
    </row>
    <row r="128" spans="1:35" x14ac:dyDescent="0.2">
      <c r="A128" s="7" t="s">
        <v>4</v>
      </c>
      <c r="B128" s="7" t="s">
        <v>36</v>
      </c>
      <c r="C128" s="7" t="s">
        <v>7</v>
      </c>
      <c r="D128" s="7">
        <v>3</v>
      </c>
      <c r="E128" s="7">
        <v>154</v>
      </c>
      <c r="F128" s="7">
        <v>6</v>
      </c>
      <c r="G128" s="7" t="s">
        <v>29</v>
      </c>
      <c r="H128" s="7" t="s">
        <v>30</v>
      </c>
      <c r="I128" s="7">
        <v>1117</v>
      </c>
      <c r="J128" s="7">
        <v>1.0404</v>
      </c>
      <c r="K128" s="7">
        <v>1117</v>
      </c>
      <c r="N128" s="8"/>
      <c r="S128" s="8"/>
      <c r="T128" s="9">
        <v>41332</v>
      </c>
      <c r="V128" s="8"/>
      <c r="W128" s="8"/>
      <c r="X128" s="8"/>
      <c r="Y128" s="8"/>
      <c r="Z128" s="8"/>
      <c r="AA128" s="8"/>
      <c r="AB128" s="8">
        <f t="shared" si="9"/>
        <v>0</v>
      </c>
      <c r="AC128" s="8"/>
      <c r="AD128" s="8"/>
    </row>
    <row r="129" spans="1:30" x14ac:dyDescent="0.2">
      <c r="A129" s="7" t="s">
        <v>4</v>
      </c>
      <c r="B129" s="7" t="s">
        <v>36</v>
      </c>
      <c r="C129" s="7" t="s">
        <v>7</v>
      </c>
      <c r="D129" s="7">
        <v>7</v>
      </c>
      <c r="E129" s="7">
        <v>155</v>
      </c>
      <c r="F129" s="7">
        <v>1</v>
      </c>
      <c r="G129" s="7" t="s">
        <v>29</v>
      </c>
      <c r="H129" s="7" t="s">
        <v>30</v>
      </c>
      <c r="I129" s="7">
        <v>1247</v>
      </c>
      <c r="J129" s="7">
        <v>1.0447</v>
      </c>
      <c r="K129" s="7">
        <v>1247</v>
      </c>
      <c r="N129" s="8"/>
      <c r="S129" s="8"/>
      <c r="T129" s="9">
        <v>41332</v>
      </c>
      <c r="V129" s="8"/>
      <c r="W129" s="8"/>
      <c r="X129" s="8"/>
      <c r="Y129" s="8"/>
      <c r="Z129" s="8"/>
      <c r="AA129" s="8"/>
      <c r="AB129" s="8">
        <f t="shared" si="9"/>
        <v>0</v>
      </c>
      <c r="AC129" s="8"/>
      <c r="AD129" s="8"/>
    </row>
    <row r="130" spans="1:30" x14ac:dyDescent="0.2">
      <c r="A130" s="7" t="s">
        <v>4</v>
      </c>
      <c r="B130" s="7" t="s">
        <v>36</v>
      </c>
      <c r="C130" s="7" t="s">
        <v>7</v>
      </c>
      <c r="D130" s="7">
        <v>7</v>
      </c>
      <c r="E130" s="7">
        <v>156</v>
      </c>
      <c r="F130" s="7">
        <v>2</v>
      </c>
      <c r="G130" s="7" t="s">
        <v>29</v>
      </c>
      <c r="H130" s="7" t="s">
        <v>30</v>
      </c>
      <c r="I130" s="7">
        <v>1257</v>
      </c>
      <c r="J130" s="7">
        <v>1.0479000000000001</v>
      </c>
      <c r="K130" s="7">
        <v>1257</v>
      </c>
      <c r="N130" s="8"/>
      <c r="S130" s="8"/>
      <c r="T130" s="9">
        <v>41332</v>
      </c>
      <c r="V130" s="8"/>
      <c r="W130" s="8"/>
      <c r="X130" s="8"/>
      <c r="Y130" s="8"/>
      <c r="Z130" s="8"/>
      <c r="AA130" s="8"/>
      <c r="AB130" s="8">
        <f t="shared" si="9"/>
        <v>0</v>
      </c>
      <c r="AC130" s="8"/>
      <c r="AD130" s="8"/>
    </row>
    <row r="131" spans="1:30" x14ac:dyDescent="0.2">
      <c r="A131" s="7" t="s">
        <v>4</v>
      </c>
      <c r="B131" s="7" t="s">
        <v>36</v>
      </c>
      <c r="C131" s="7" t="s">
        <v>7</v>
      </c>
      <c r="D131" s="7">
        <v>7</v>
      </c>
      <c r="E131" s="7">
        <v>157</v>
      </c>
      <c r="F131" s="7">
        <v>3</v>
      </c>
      <c r="G131" s="7" t="s">
        <v>29</v>
      </c>
      <c r="H131" s="7" t="s">
        <v>30</v>
      </c>
      <c r="I131" s="7">
        <v>1267</v>
      </c>
      <c r="J131" s="7">
        <v>1.0484</v>
      </c>
      <c r="K131" s="7">
        <v>1267</v>
      </c>
      <c r="N131" s="8"/>
      <c r="S131" s="8"/>
      <c r="T131" s="9">
        <v>41332</v>
      </c>
      <c r="V131" s="8"/>
      <c r="W131" s="8"/>
      <c r="X131" s="8"/>
      <c r="Y131" s="8"/>
      <c r="Z131" s="8"/>
      <c r="AA131" s="8"/>
      <c r="AB131" s="8">
        <f t="shared" si="9"/>
        <v>0</v>
      </c>
      <c r="AC131" s="8"/>
      <c r="AD131" s="8"/>
    </row>
    <row r="132" spans="1:30" x14ac:dyDescent="0.2">
      <c r="A132" s="7" t="s">
        <v>4</v>
      </c>
      <c r="B132" s="7" t="s">
        <v>36</v>
      </c>
      <c r="C132" s="7" t="s">
        <v>7</v>
      </c>
      <c r="D132" s="7">
        <v>7</v>
      </c>
      <c r="E132" s="7">
        <v>158</v>
      </c>
      <c r="F132" s="7">
        <v>4</v>
      </c>
      <c r="G132" s="7" t="s">
        <v>29</v>
      </c>
      <c r="H132" s="7" t="s">
        <v>30</v>
      </c>
      <c r="I132" s="7">
        <v>1277</v>
      </c>
      <c r="J132" s="7">
        <v>1.0548999999999999</v>
      </c>
      <c r="K132" s="7">
        <v>1277</v>
      </c>
      <c r="N132" s="8"/>
      <c r="S132" s="8"/>
      <c r="T132" s="9">
        <v>41332</v>
      </c>
      <c r="V132" s="8"/>
      <c r="W132" s="8"/>
      <c r="X132" s="8"/>
      <c r="Y132" s="8"/>
      <c r="Z132" s="8"/>
      <c r="AA132" s="8"/>
      <c r="AB132" s="8">
        <f t="shared" si="9"/>
        <v>0</v>
      </c>
      <c r="AC132" s="8"/>
      <c r="AD132" s="8"/>
    </row>
    <row r="133" spans="1:30" x14ac:dyDescent="0.2">
      <c r="A133" s="7" t="s">
        <v>4</v>
      </c>
      <c r="B133" s="7" t="s">
        <v>36</v>
      </c>
      <c r="C133" s="7" t="s">
        <v>7</v>
      </c>
      <c r="D133" s="7">
        <v>7</v>
      </c>
      <c r="E133" s="7">
        <v>159</v>
      </c>
      <c r="F133" s="7">
        <v>5</v>
      </c>
      <c r="G133" s="7" t="s">
        <v>29</v>
      </c>
      <c r="H133" s="7" t="s">
        <v>30</v>
      </c>
      <c r="I133" s="7">
        <v>1287</v>
      </c>
      <c r="J133" s="7">
        <v>1.0481</v>
      </c>
      <c r="K133" s="7">
        <v>1287</v>
      </c>
      <c r="N133" s="8"/>
      <c r="S133" s="8"/>
      <c r="T133" s="9">
        <v>41332</v>
      </c>
      <c r="V133" s="8"/>
      <c r="W133" s="8"/>
      <c r="X133" s="8"/>
      <c r="Y133" s="8"/>
      <c r="Z133" s="8"/>
      <c r="AA133" s="8"/>
      <c r="AB133" s="8">
        <f t="shared" si="9"/>
        <v>0</v>
      </c>
      <c r="AC133" s="8"/>
      <c r="AD133" s="8"/>
    </row>
    <row r="134" spans="1:30" x14ac:dyDescent="0.2">
      <c r="A134" s="7" t="s">
        <v>4</v>
      </c>
      <c r="B134" s="7" t="s">
        <v>36</v>
      </c>
      <c r="C134" s="7" t="s">
        <v>7</v>
      </c>
      <c r="D134" s="7">
        <v>7</v>
      </c>
      <c r="E134" s="7">
        <v>160</v>
      </c>
      <c r="F134" s="7">
        <v>6</v>
      </c>
      <c r="G134" s="7" t="s">
        <v>29</v>
      </c>
      <c r="H134" s="7" t="s">
        <v>30</v>
      </c>
      <c r="I134" s="7">
        <v>1297</v>
      </c>
      <c r="J134" s="7">
        <v>1.0472999999999999</v>
      </c>
      <c r="K134" s="7">
        <v>1297</v>
      </c>
      <c r="N134" s="8"/>
      <c r="S134" s="8"/>
      <c r="T134" s="9">
        <v>41332</v>
      </c>
      <c r="V134" s="8"/>
      <c r="W134" s="8"/>
      <c r="X134" s="8"/>
      <c r="Y134" s="8"/>
      <c r="Z134" s="8"/>
      <c r="AA134" s="8"/>
      <c r="AB134" s="8">
        <f t="shared" si="9"/>
        <v>0</v>
      </c>
      <c r="AC134" s="8"/>
      <c r="AD134" s="8"/>
    </row>
    <row r="135" spans="1:30" x14ac:dyDescent="0.2">
      <c r="A135" s="7" t="s">
        <v>4</v>
      </c>
      <c r="B135" s="7" t="s">
        <v>36</v>
      </c>
      <c r="C135" s="7" t="s">
        <v>7</v>
      </c>
      <c r="D135" s="7">
        <v>24</v>
      </c>
      <c r="E135" s="7">
        <v>161</v>
      </c>
      <c r="F135" s="7">
        <v>1</v>
      </c>
      <c r="G135" s="7" t="s">
        <v>29</v>
      </c>
      <c r="H135" s="7" t="s">
        <v>30</v>
      </c>
      <c r="I135" s="7">
        <v>1427</v>
      </c>
      <c r="J135" s="7">
        <v>1.0486</v>
      </c>
      <c r="K135" s="7">
        <v>1427</v>
      </c>
      <c r="N135" s="8"/>
      <c r="S135" s="8"/>
      <c r="T135" s="9">
        <v>41332</v>
      </c>
      <c r="V135" s="8"/>
      <c r="W135" s="8"/>
      <c r="X135" s="8"/>
      <c r="Y135" s="8"/>
      <c r="Z135" s="8"/>
      <c r="AA135" s="8"/>
      <c r="AB135" s="8">
        <f t="shared" si="9"/>
        <v>0</v>
      </c>
      <c r="AC135" s="8"/>
      <c r="AD135" s="8"/>
    </row>
    <row r="136" spans="1:30" x14ac:dyDescent="0.2">
      <c r="A136" s="7" t="s">
        <v>4</v>
      </c>
      <c r="B136" s="7" t="s">
        <v>36</v>
      </c>
      <c r="C136" s="7" t="s">
        <v>7</v>
      </c>
      <c r="D136" s="7">
        <v>24</v>
      </c>
      <c r="E136" s="7">
        <v>162</v>
      </c>
      <c r="F136" s="7">
        <v>2</v>
      </c>
      <c r="G136" s="7" t="s">
        <v>29</v>
      </c>
      <c r="H136" s="7" t="s">
        <v>30</v>
      </c>
      <c r="I136" s="7">
        <v>1437</v>
      </c>
      <c r="J136" s="7">
        <v>1.0583</v>
      </c>
      <c r="K136" s="7">
        <v>1437</v>
      </c>
      <c r="N136" s="8"/>
      <c r="S136" s="8"/>
      <c r="T136" s="9">
        <v>41332</v>
      </c>
      <c r="V136" s="8"/>
      <c r="W136" s="8"/>
      <c r="X136" s="8"/>
      <c r="Y136" s="8"/>
      <c r="Z136" s="8"/>
      <c r="AA136" s="8"/>
      <c r="AB136" s="8">
        <f t="shared" si="9"/>
        <v>0</v>
      </c>
      <c r="AC136" s="8"/>
      <c r="AD136" s="8"/>
    </row>
    <row r="137" spans="1:30" x14ac:dyDescent="0.2">
      <c r="A137" s="7" t="s">
        <v>4</v>
      </c>
      <c r="B137" s="7" t="s">
        <v>36</v>
      </c>
      <c r="C137" s="7" t="s">
        <v>7</v>
      </c>
      <c r="D137" s="7">
        <v>24</v>
      </c>
      <c r="E137" s="7">
        <v>163</v>
      </c>
      <c r="F137" s="7">
        <v>3</v>
      </c>
      <c r="G137" s="7" t="s">
        <v>29</v>
      </c>
      <c r="H137" s="7" t="s">
        <v>30</v>
      </c>
      <c r="I137" s="7">
        <v>1447</v>
      </c>
      <c r="J137" s="7">
        <v>1.0526</v>
      </c>
      <c r="K137" s="7">
        <v>1447</v>
      </c>
      <c r="N137" s="8"/>
      <c r="S137" s="8"/>
      <c r="T137" s="9">
        <v>41332</v>
      </c>
      <c r="V137" s="8"/>
      <c r="W137" s="8"/>
      <c r="X137" s="8"/>
      <c r="Y137" s="8"/>
      <c r="Z137" s="8"/>
      <c r="AA137" s="8"/>
      <c r="AB137" s="8">
        <f t="shared" si="9"/>
        <v>0</v>
      </c>
      <c r="AC137" s="8"/>
      <c r="AD137" s="8"/>
    </row>
    <row r="138" spans="1:30" x14ac:dyDescent="0.2">
      <c r="A138" s="7" t="s">
        <v>4</v>
      </c>
      <c r="B138" s="7" t="s">
        <v>36</v>
      </c>
      <c r="C138" s="7" t="s">
        <v>7</v>
      </c>
      <c r="D138" s="7">
        <v>24</v>
      </c>
      <c r="E138" s="7">
        <v>164</v>
      </c>
      <c r="F138" s="7">
        <v>4</v>
      </c>
      <c r="G138" s="7" t="s">
        <v>29</v>
      </c>
      <c r="H138" s="7" t="s">
        <v>30</v>
      </c>
      <c r="I138" s="7">
        <v>1457</v>
      </c>
      <c r="J138" s="7">
        <v>1.0437000000000001</v>
      </c>
      <c r="K138" s="7">
        <v>1457</v>
      </c>
      <c r="N138" s="8"/>
      <c r="S138" s="8"/>
      <c r="T138" s="9">
        <v>41332</v>
      </c>
      <c r="V138" s="8"/>
      <c r="W138" s="8"/>
      <c r="X138" s="8"/>
      <c r="Y138" s="8"/>
      <c r="Z138" s="8"/>
      <c r="AA138" s="8"/>
      <c r="AB138" s="8">
        <f t="shared" si="9"/>
        <v>0</v>
      </c>
      <c r="AC138" s="8"/>
      <c r="AD138" s="8"/>
    </row>
    <row r="139" spans="1:30" x14ac:dyDescent="0.2">
      <c r="A139" s="7" t="s">
        <v>4</v>
      </c>
      <c r="B139" s="7" t="s">
        <v>36</v>
      </c>
      <c r="C139" s="7" t="s">
        <v>7</v>
      </c>
      <c r="D139" s="7">
        <v>24</v>
      </c>
      <c r="E139" s="7">
        <v>165</v>
      </c>
      <c r="F139" s="7">
        <v>5</v>
      </c>
      <c r="G139" s="7" t="s">
        <v>29</v>
      </c>
      <c r="H139" s="7" t="s">
        <v>30</v>
      </c>
      <c r="I139" s="7">
        <v>1467</v>
      </c>
      <c r="J139" s="7">
        <v>1.0448999999999999</v>
      </c>
      <c r="K139" s="7">
        <v>1467</v>
      </c>
      <c r="N139" s="8"/>
      <c r="S139" s="8"/>
      <c r="T139" s="9">
        <v>41332</v>
      </c>
      <c r="V139" s="8"/>
      <c r="W139" s="8"/>
      <c r="X139" s="8"/>
      <c r="Y139" s="8"/>
      <c r="Z139" s="8"/>
      <c r="AA139" s="8"/>
      <c r="AB139" s="8">
        <f t="shared" si="9"/>
        <v>0</v>
      </c>
      <c r="AC139" s="8"/>
      <c r="AD139" s="8"/>
    </row>
    <row r="140" spans="1:30" x14ac:dyDescent="0.2">
      <c r="A140" s="7" t="s">
        <v>4</v>
      </c>
      <c r="B140" s="7" t="s">
        <v>36</v>
      </c>
      <c r="C140" s="7" t="s">
        <v>7</v>
      </c>
      <c r="D140" s="7">
        <v>24</v>
      </c>
      <c r="E140" s="7">
        <v>166</v>
      </c>
      <c r="F140" s="7">
        <v>6</v>
      </c>
      <c r="G140" s="7" t="s">
        <v>29</v>
      </c>
      <c r="H140" s="7" t="s">
        <v>30</v>
      </c>
      <c r="I140" s="7">
        <v>1477</v>
      </c>
      <c r="J140" s="7">
        <v>1.0604</v>
      </c>
      <c r="K140" s="7">
        <v>1477</v>
      </c>
      <c r="N140" s="8"/>
      <c r="S140" s="8"/>
      <c r="T140" s="9">
        <v>41332</v>
      </c>
      <c r="V140" s="8"/>
      <c r="W140" s="8"/>
      <c r="X140" s="8"/>
      <c r="Y140" s="8"/>
      <c r="Z140" s="8"/>
      <c r="AA140" s="8"/>
      <c r="AB140" s="8">
        <f t="shared" si="9"/>
        <v>0</v>
      </c>
      <c r="AC140" s="8"/>
      <c r="AD140" s="8"/>
    </row>
    <row r="141" spans="1:30" x14ac:dyDescent="0.2">
      <c r="A141" s="7" t="s">
        <v>4</v>
      </c>
      <c r="B141" s="7" t="s">
        <v>36</v>
      </c>
      <c r="C141" s="7" t="s">
        <v>7</v>
      </c>
      <c r="D141" s="7">
        <v>48</v>
      </c>
      <c r="E141" s="7">
        <v>167</v>
      </c>
      <c r="F141" s="7">
        <v>1</v>
      </c>
      <c r="G141" s="7" t="s">
        <v>29</v>
      </c>
      <c r="H141" s="7" t="s">
        <v>30</v>
      </c>
      <c r="I141" s="7">
        <v>1607</v>
      </c>
      <c r="J141" s="7">
        <v>1.0510999999999999</v>
      </c>
      <c r="K141" s="7">
        <v>1607</v>
      </c>
      <c r="N141" s="8"/>
      <c r="S141" s="8"/>
      <c r="T141" s="9">
        <v>41332</v>
      </c>
      <c r="V141" s="8"/>
      <c r="W141" s="8"/>
      <c r="X141" s="8"/>
      <c r="Y141" s="8"/>
      <c r="Z141" s="8"/>
      <c r="AA141" s="8"/>
      <c r="AB141" s="8">
        <f t="shared" si="9"/>
        <v>0</v>
      </c>
      <c r="AC141" s="8"/>
      <c r="AD141" s="8"/>
    </row>
    <row r="142" spans="1:30" x14ac:dyDescent="0.2">
      <c r="A142" s="7" t="s">
        <v>4</v>
      </c>
      <c r="B142" s="7" t="s">
        <v>36</v>
      </c>
      <c r="C142" s="7" t="s">
        <v>7</v>
      </c>
      <c r="D142" s="7">
        <v>48</v>
      </c>
      <c r="E142" s="7">
        <v>168</v>
      </c>
      <c r="F142" s="7">
        <v>2</v>
      </c>
      <c r="G142" s="7" t="s">
        <v>29</v>
      </c>
      <c r="H142" s="7" t="s">
        <v>30</v>
      </c>
      <c r="I142" s="7">
        <v>1617</v>
      </c>
      <c r="J142" s="7">
        <v>1.0551999999999999</v>
      </c>
      <c r="K142" s="7">
        <v>1617</v>
      </c>
      <c r="N142" s="8"/>
      <c r="S142" s="8"/>
      <c r="T142" s="9">
        <v>41332</v>
      </c>
      <c r="V142" s="8"/>
      <c r="W142" s="8"/>
      <c r="X142" s="8"/>
      <c r="Y142" s="8"/>
      <c r="Z142" s="8"/>
      <c r="AA142" s="8"/>
      <c r="AB142" s="8">
        <f t="shared" si="9"/>
        <v>0</v>
      </c>
      <c r="AC142" s="8"/>
      <c r="AD142" s="8"/>
    </row>
    <row r="143" spans="1:30" x14ac:dyDescent="0.2">
      <c r="A143" s="7" t="s">
        <v>4</v>
      </c>
      <c r="B143" s="7" t="s">
        <v>36</v>
      </c>
      <c r="C143" s="7" t="s">
        <v>7</v>
      </c>
      <c r="D143" s="7">
        <v>48</v>
      </c>
      <c r="E143" s="7">
        <v>169</v>
      </c>
      <c r="F143" s="7">
        <v>3</v>
      </c>
      <c r="G143" s="7" t="s">
        <v>29</v>
      </c>
      <c r="H143" s="7" t="s">
        <v>30</v>
      </c>
      <c r="I143" s="7">
        <v>1627</v>
      </c>
      <c r="J143" s="7">
        <v>1.0491999999999999</v>
      </c>
      <c r="K143" s="7">
        <v>1627</v>
      </c>
      <c r="N143" s="8"/>
      <c r="S143" s="8"/>
      <c r="T143" s="9">
        <v>41332</v>
      </c>
      <c r="V143" s="8"/>
      <c r="W143" s="8"/>
      <c r="X143" s="8"/>
      <c r="Y143" s="8"/>
      <c r="Z143" s="8"/>
      <c r="AA143" s="8"/>
      <c r="AB143" s="8">
        <f t="shared" si="9"/>
        <v>0</v>
      </c>
      <c r="AC143" s="8"/>
      <c r="AD143" s="8"/>
    </row>
    <row r="144" spans="1:30" x14ac:dyDescent="0.2">
      <c r="A144" s="7" t="s">
        <v>4</v>
      </c>
      <c r="B144" s="7" t="s">
        <v>36</v>
      </c>
      <c r="C144" s="7" t="s">
        <v>7</v>
      </c>
      <c r="D144" s="7">
        <v>48</v>
      </c>
      <c r="E144" s="7">
        <v>170</v>
      </c>
      <c r="F144" s="7">
        <v>4</v>
      </c>
      <c r="G144" s="7" t="s">
        <v>29</v>
      </c>
      <c r="H144" s="7" t="s">
        <v>30</v>
      </c>
      <c r="I144" s="7">
        <v>1637</v>
      </c>
      <c r="J144" s="7">
        <v>1.0607</v>
      </c>
      <c r="K144" s="7">
        <v>1637</v>
      </c>
      <c r="N144" s="8"/>
      <c r="S144" s="8"/>
      <c r="T144" s="9">
        <v>41332</v>
      </c>
      <c r="V144" s="8"/>
      <c r="W144" s="8"/>
      <c r="X144" s="8"/>
      <c r="Y144" s="8"/>
      <c r="Z144" s="8"/>
      <c r="AA144" s="8"/>
      <c r="AB144" s="8">
        <f t="shared" si="9"/>
        <v>0</v>
      </c>
      <c r="AC144" s="8"/>
      <c r="AD144" s="8"/>
    </row>
    <row r="145" spans="1:30" x14ac:dyDescent="0.2">
      <c r="A145" s="7" t="s">
        <v>4</v>
      </c>
      <c r="B145" s="7" t="s">
        <v>36</v>
      </c>
      <c r="C145" s="7" t="s">
        <v>7</v>
      </c>
      <c r="D145" s="7">
        <v>48</v>
      </c>
      <c r="E145" s="7">
        <v>171</v>
      </c>
      <c r="F145" s="7">
        <v>5</v>
      </c>
      <c r="G145" s="7" t="s">
        <v>29</v>
      </c>
      <c r="H145" s="7" t="s">
        <v>30</v>
      </c>
      <c r="I145" s="7">
        <v>1647</v>
      </c>
      <c r="J145" s="7">
        <v>1.0449999999999999</v>
      </c>
      <c r="K145" s="7">
        <v>1647</v>
      </c>
      <c r="N145" s="8"/>
      <c r="S145" s="8"/>
      <c r="T145" s="9">
        <v>41332</v>
      </c>
      <c r="V145" s="8"/>
      <c r="W145" s="8"/>
      <c r="X145" s="8"/>
      <c r="Y145" s="8"/>
      <c r="Z145" s="8"/>
      <c r="AA145" s="8"/>
      <c r="AB145" s="8">
        <f t="shared" si="9"/>
        <v>0</v>
      </c>
      <c r="AC145" s="8"/>
      <c r="AD145" s="8"/>
    </row>
    <row r="146" spans="1:30" x14ac:dyDescent="0.2">
      <c r="A146" s="7" t="s">
        <v>4</v>
      </c>
      <c r="B146" s="7" t="s">
        <v>36</v>
      </c>
      <c r="C146" s="7" t="s">
        <v>7</v>
      </c>
      <c r="D146" s="7">
        <v>48</v>
      </c>
      <c r="E146" s="7">
        <v>172</v>
      </c>
      <c r="F146" s="7">
        <v>6</v>
      </c>
      <c r="G146" s="7" t="s">
        <v>29</v>
      </c>
      <c r="H146" s="7" t="s">
        <v>30</v>
      </c>
      <c r="I146" s="7">
        <v>1657</v>
      </c>
      <c r="J146" s="7">
        <v>1.0615000000000001</v>
      </c>
      <c r="K146" s="7">
        <v>1657</v>
      </c>
      <c r="N146" s="8"/>
      <c r="S146" s="8"/>
      <c r="T146" s="9">
        <v>41332</v>
      </c>
      <c r="V146" s="8"/>
      <c r="W146" s="8"/>
      <c r="X146" s="8"/>
      <c r="Y146" s="8"/>
      <c r="Z146" s="8"/>
      <c r="AA146" s="8"/>
      <c r="AB146" s="8">
        <f t="shared" si="9"/>
        <v>0</v>
      </c>
      <c r="AC146" s="8"/>
      <c r="AD146" s="8"/>
    </row>
    <row r="147" spans="1:30" x14ac:dyDescent="0.2">
      <c r="A147" s="7" t="s">
        <v>4</v>
      </c>
      <c r="B147" s="7" t="s">
        <v>36</v>
      </c>
      <c r="C147" s="7" t="s">
        <v>9</v>
      </c>
      <c r="D147" s="7">
        <v>3</v>
      </c>
      <c r="E147" s="7">
        <v>101</v>
      </c>
      <c r="F147" s="7">
        <v>1</v>
      </c>
      <c r="G147" s="7" t="s">
        <v>27</v>
      </c>
      <c r="H147" s="7" t="s">
        <v>28</v>
      </c>
      <c r="I147" s="7">
        <v>1126</v>
      </c>
      <c r="J147" s="7">
        <v>1.0510999999999999</v>
      </c>
      <c r="K147" s="7">
        <v>1126</v>
      </c>
      <c r="L147" s="7">
        <v>1.1147</v>
      </c>
      <c r="M147" s="7">
        <f t="shared" ref="M147:M176" si="10">L147-J147</f>
        <v>6.3600000000000101E-2</v>
      </c>
      <c r="N147" s="8">
        <v>2</v>
      </c>
      <c r="S147" s="8"/>
      <c r="T147" s="9">
        <v>41332</v>
      </c>
      <c r="U147" s="9">
        <v>41359</v>
      </c>
      <c r="V147" s="8">
        <v>27</v>
      </c>
      <c r="W147" s="8">
        <f t="shared" ref="W147:W176" si="11">N147*EXP((LN(2)/$S$3)*V147)</f>
        <v>2.1555308600745646</v>
      </c>
      <c r="X147" s="8">
        <f t="shared" ref="X147:X176" si="12">W147/M147</f>
        <v>33.891994655260397</v>
      </c>
      <c r="Y147" s="8">
        <f>AVERAGE(X147:X152)</f>
        <v>5.6486657758767329</v>
      </c>
      <c r="Z147" s="8">
        <f>_xlfn.STDEV.S(X147:X152)</f>
        <v>13.83634887842044</v>
      </c>
      <c r="AA147" s="8"/>
      <c r="AB147" s="8">
        <f t="shared" ref="AB147:AB170" si="13">X147/2</f>
        <v>16.945997327630199</v>
      </c>
      <c r="AC147" s="8"/>
      <c r="AD147" s="8"/>
    </row>
    <row r="148" spans="1:30" x14ac:dyDescent="0.2">
      <c r="A148" s="7" t="s">
        <v>4</v>
      </c>
      <c r="B148" s="7" t="s">
        <v>36</v>
      </c>
      <c r="C148" s="7" t="s">
        <v>9</v>
      </c>
      <c r="D148" s="7">
        <v>3</v>
      </c>
      <c r="E148" s="7">
        <v>102</v>
      </c>
      <c r="F148" s="7">
        <v>2</v>
      </c>
      <c r="G148" s="7" t="s">
        <v>27</v>
      </c>
      <c r="H148" s="7" t="s">
        <v>28</v>
      </c>
      <c r="I148" s="7">
        <v>1136</v>
      </c>
      <c r="J148" s="7">
        <v>1.0530999999999999</v>
      </c>
      <c r="K148" s="7">
        <v>1136</v>
      </c>
      <c r="L148" s="7">
        <v>1.1305000000000001</v>
      </c>
      <c r="M148" s="7">
        <f t="shared" si="10"/>
        <v>7.7400000000000135E-2</v>
      </c>
      <c r="N148" s="8">
        <v>0</v>
      </c>
      <c r="S148" s="8"/>
      <c r="T148" s="9">
        <v>41332</v>
      </c>
      <c r="U148" s="9">
        <v>41359</v>
      </c>
      <c r="V148" s="8">
        <v>27</v>
      </c>
      <c r="W148" s="8">
        <f t="shared" si="11"/>
        <v>0</v>
      </c>
      <c r="X148" s="8">
        <f t="shared" si="12"/>
        <v>0</v>
      </c>
      <c r="Y148" s="8"/>
      <c r="Z148" s="8"/>
      <c r="AA148" s="8"/>
      <c r="AB148" s="8">
        <f t="shared" si="13"/>
        <v>0</v>
      </c>
      <c r="AC148" s="8"/>
      <c r="AD148" s="8"/>
    </row>
    <row r="149" spans="1:30" x14ac:dyDescent="0.2">
      <c r="A149" s="7" t="s">
        <v>4</v>
      </c>
      <c r="B149" s="7" t="s">
        <v>36</v>
      </c>
      <c r="C149" s="7" t="s">
        <v>9</v>
      </c>
      <c r="D149" s="7">
        <v>3</v>
      </c>
      <c r="E149" s="7">
        <v>103</v>
      </c>
      <c r="F149" s="7">
        <v>3</v>
      </c>
      <c r="G149" s="7" t="s">
        <v>27</v>
      </c>
      <c r="H149" s="7" t="s">
        <v>28</v>
      </c>
      <c r="I149" s="7">
        <v>1146</v>
      </c>
      <c r="J149" s="7">
        <v>1.0486</v>
      </c>
      <c r="K149" s="7">
        <v>1146</v>
      </c>
      <c r="L149" s="7">
        <v>1.0981000000000001</v>
      </c>
      <c r="M149" s="7">
        <f t="shared" si="10"/>
        <v>4.9500000000000099E-2</v>
      </c>
      <c r="N149" s="8">
        <v>0</v>
      </c>
      <c r="S149" s="8"/>
      <c r="T149" s="9">
        <v>41332</v>
      </c>
      <c r="U149" s="9">
        <v>41359</v>
      </c>
      <c r="V149" s="8">
        <v>27</v>
      </c>
      <c r="W149" s="8">
        <f t="shared" si="11"/>
        <v>0</v>
      </c>
      <c r="X149" s="8">
        <f t="shared" si="12"/>
        <v>0</v>
      </c>
      <c r="Y149" s="8"/>
      <c r="Z149" s="8"/>
      <c r="AA149" s="8"/>
      <c r="AB149" s="8">
        <f t="shared" si="13"/>
        <v>0</v>
      </c>
      <c r="AC149" s="8"/>
      <c r="AD149" s="8"/>
    </row>
    <row r="150" spans="1:30" x14ac:dyDescent="0.2">
      <c r="A150" s="7" t="s">
        <v>4</v>
      </c>
      <c r="B150" s="7" t="s">
        <v>36</v>
      </c>
      <c r="C150" s="7" t="s">
        <v>9</v>
      </c>
      <c r="D150" s="7">
        <v>3</v>
      </c>
      <c r="E150" s="7">
        <v>104</v>
      </c>
      <c r="F150" s="7">
        <v>4</v>
      </c>
      <c r="G150" s="7" t="s">
        <v>27</v>
      </c>
      <c r="H150" s="7" t="s">
        <v>28</v>
      </c>
      <c r="I150" s="7">
        <v>1156</v>
      </c>
      <c r="J150" s="7">
        <v>1.0405</v>
      </c>
      <c r="K150" s="7">
        <v>1156</v>
      </c>
      <c r="L150" s="7">
        <v>1.1089</v>
      </c>
      <c r="M150" s="7">
        <f t="shared" si="10"/>
        <v>6.8400000000000016E-2</v>
      </c>
      <c r="N150" s="8">
        <v>0</v>
      </c>
      <c r="S150" s="8"/>
      <c r="T150" s="9">
        <v>41332</v>
      </c>
      <c r="U150" s="9">
        <v>41359</v>
      </c>
      <c r="V150" s="8">
        <v>27</v>
      </c>
      <c r="W150" s="8">
        <f t="shared" si="11"/>
        <v>0</v>
      </c>
      <c r="X150" s="8">
        <f t="shared" si="12"/>
        <v>0</v>
      </c>
      <c r="Y150" s="8"/>
      <c r="Z150" s="8"/>
      <c r="AA150" s="8"/>
      <c r="AB150" s="8">
        <f t="shared" si="13"/>
        <v>0</v>
      </c>
      <c r="AC150" s="8"/>
      <c r="AD150" s="8"/>
    </row>
    <row r="151" spans="1:30" x14ac:dyDescent="0.2">
      <c r="A151" s="7" t="s">
        <v>4</v>
      </c>
      <c r="B151" s="7" t="s">
        <v>36</v>
      </c>
      <c r="C151" s="7" t="s">
        <v>9</v>
      </c>
      <c r="D151" s="7">
        <v>3</v>
      </c>
      <c r="E151" s="7">
        <v>105</v>
      </c>
      <c r="F151" s="7">
        <v>5</v>
      </c>
      <c r="G151" s="7" t="s">
        <v>27</v>
      </c>
      <c r="H151" s="7" t="s">
        <v>28</v>
      </c>
      <c r="I151" s="7">
        <v>1166</v>
      </c>
      <c r="J151" s="7">
        <v>1.0492999999999999</v>
      </c>
      <c r="K151" s="7">
        <v>1166</v>
      </c>
      <c r="L151" s="7">
        <v>1.1051</v>
      </c>
      <c r="M151" s="7">
        <f t="shared" si="10"/>
        <v>5.5800000000000072E-2</v>
      </c>
      <c r="N151" s="8">
        <v>0</v>
      </c>
      <c r="S151" s="8"/>
      <c r="T151" s="9">
        <v>41332</v>
      </c>
      <c r="U151" s="9">
        <v>41359</v>
      </c>
      <c r="V151" s="8">
        <v>27</v>
      </c>
      <c r="W151" s="8">
        <f t="shared" si="11"/>
        <v>0</v>
      </c>
      <c r="X151" s="8">
        <f t="shared" si="12"/>
        <v>0</v>
      </c>
      <c r="Y151" s="8"/>
      <c r="Z151" s="8"/>
      <c r="AA151" s="8"/>
      <c r="AB151" s="8">
        <f t="shared" si="13"/>
        <v>0</v>
      </c>
      <c r="AC151" s="8"/>
      <c r="AD151" s="8"/>
    </row>
    <row r="152" spans="1:30" x14ac:dyDescent="0.2">
      <c r="A152" s="7" t="s">
        <v>4</v>
      </c>
      <c r="B152" s="7" t="s">
        <v>36</v>
      </c>
      <c r="C152" s="7" t="s">
        <v>9</v>
      </c>
      <c r="D152" s="7">
        <v>3</v>
      </c>
      <c r="E152" s="7">
        <v>106</v>
      </c>
      <c r="F152" s="7">
        <v>6</v>
      </c>
      <c r="G152" s="7" t="s">
        <v>27</v>
      </c>
      <c r="H152" s="7" t="s">
        <v>28</v>
      </c>
      <c r="I152" s="7">
        <v>1176</v>
      </c>
      <c r="J152" s="7">
        <v>1.0523</v>
      </c>
      <c r="K152" s="7">
        <v>1176</v>
      </c>
      <c r="L152" s="7">
        <v>1.1162000000000001</v>
      </c>
      <c r="M152" s="7">
        <f t="shared" si="10"/>
        <v>6.3900000000000068E-2</v>
      </c>
      <c r="N152" s="8">
        <v>0</v>
      </c>
      <c r="S152" s="8"/>
      <c r="T152" s="9">
        <v>41332</v>
      </c>
      <c r="U152" s="9">
        <v>41359</v>
      </c>
      <c r="V152" s="8">
        <v>27</v>
      </c>
      <c r="W152" s="8">
        <f t="shared" si="11"/>
        <v>0</v>
      </c>
      <c r="X152" s="8">
        <f t="shared" si="12"/>
        <v>0</v>
      </c>
      <c r="Y152" s="8"/>
      <c r="Z152" s="8"/>
      <c r="AA152" s="8"/>
      <c r="AB152" s="8">
        <f t="shared" si="13"/>
        <v>0</v>
      </c>
      <c r="AC152" s="8"/>
      <c r="AD152" s="8"/>
    </row>
    <row r="153" spans="1:30" x14ac:dyDescent="0.2">
      <c r="A153" s="7" t="s">
        <v>4</v>
      </c>
      <c r="B153" s="7" t="s">
        <v>36</v>
      </c>
      <c r="C153" s="7" t="s">
        <v>9</v>
      </c>
      <c r="D153" s="7">
        <v>7</v>
      </c>
      <c r="E153" s="7">
        <v>107</v>
      </c>
      <c r="F153" s="7">
        <v>1</v>
      </c>
      <c r="G153" s="7" t="s">
        <v>27</v>
      </c>
      <c r="H153" s="7" t="s">
        <v>28</v>
      </c>
      <c r="I153" s="7">
        <v>1306</v>
      </c>
      <c r="J153" s="7">
        <v>1.0536000000000001</v>
      </c>
      <c r="K153" s="7">
        <v>1306</v>
      </c>
      <c r="L153" s="7">
        <v>1.0987</v>
      </c>
      <c r="M153" s="7">
        <f t="shared" si="10"/>
        <v>4.5099999999999918E-2</v>
      </c>
      <c r="N153" s="8">
        <v>0</v>
      </c>
      <c r="S153" s="8"/>
      <c r="T153" s="9">
        <v>41332</v>
      </c>
      <c r="U153" s="9">
        <v>41359</v>
      </c>
      <c r="V153" s="8">
        <v>27</v>
      </c>
      <c r="W153" s="8">
        <f t="shared" si="11"/>
        <v>0</v>
      </c>
      <c r="X153" s="8">
        <f t="shared" si="12"/>
        <v>0</v>
      </c>
      <c r="Y153" s="8">
        <f>AVERAGE(X153:X158)</f>
        <v>9.6555433462165094</v>
      </c>
      <c r="Z153" s="8">
        <f>_xlfn.STDEV.S(X153:X158)</f>
        <v>14.958857991255492</v>
      </c>
      <c r="AA153" s="8"/>
      <c r="AB153" s="8">
        <f t="shared" si="13"/>
        <v>0</v>
      </c>
      <c r="AC153" s="8"/>
      <c r="AD153" s="8"/>
    </row>
    <row r="154" spans="1:30" x14ac:dyDescent="0.2">
      <c r="A154" s="7" t="s">
        <v>4</v>
      </c>
      <c r="B154" s="7" t="s">
        <v>36</v>
      </c>
      <c r="C154" s="7" t="s">
        <v>9</v>
      </c>
      <c r="D154" s="7">
        <v>7</v>
      </c>
      <c r="E154" s="7">
        <v>108</v>
      </c>
      <c r="F154" s="7">
        <v>2</v>
      </c>
      <c r="G154" s="7" t="s">
        <v>27</v>
      </c>
      <c r="H154" s="7" t="s">
        <v>28</v>
      </c>
      <c r="I154" s="7">
        <v>1316</v>
      </c>
      <c r="J154" s="7">
        <v>1.0466</v>
      </c>
      <c r="K154" s="7">
        <v>1316</v>
      </c>
      <c r="L154" s="7">
        <v>1.1168</v>
      </c>
      <c r="M154" s="7">
        <f t="shared" si="10"/>
        <v>7.020000000000004E-2</v>
      </c>
      <c r="N154" s="8">
        <v>1.9</v>
      </c>
      <c r="S154" s="8"/>
      <c r="T154" s="9">
        <v>41332</v>
      </c>
      <c r="U154" s="9">
        <v>41359</v>
      </c>
      <c r="V154" s="8">
        <v>27</v>
      </c>
      <c r="W154" s="8">
        <f t="shared" si="11"/>
        <v>2.0477543170708361</v>
      </c>
      <c r="X154" s="8">
        <f t="shared" si="12"/>
        <v>29.17028941696346</v>
      </c>
      <c r="Y154" s="8"/>
      <c r="Z154" s="8"/>
      <c r="AA154" s="8"/>
      <c r="AB154" s="8">
        <f t="shared" si="13"/>
        <v>14.58514470848173</v>
      </c>
      <c r="AC154" s="8"/>
      <c r="AD154" s="8"/>
    </row>
    <row r="155" spans="1:30" x14ac:dyDescent="0.2">
      <c r="A155" s="7" t="s">
        <v>4</v>
      </c>
      <c r="B155" s="7" t="s">
        <v>36</v>
      </c>
      <c r="C155" s="7" t="s">
        <v>9</v>
      </c>
      <c r="D155" s="7">
        <v>7</v>
      </c>
      <c r="E155" s="7">
        <v>109</v>
      </c>
      <c r="F155" s="7">
        <v>3</v>
      </c>
      <c r="G155" s="7" t="s">
        <v>27</v>
      </c>
      <c r="H155" s="7" t="s">
        <v>28</v>
      </c>
      <c r="I155" s="7">
        <v>1326</v>
      </c>
      <c r="J155" s="7">
        <v>1.0530999999999999</v>
      </c>
      <c r="K155" s="7">
        <v>1326</v>
      </c>
      <c r="L155" s="7">
        <v>1.1215999999999999</v>
      </c>
      <c r="M155" s="7">
        <f t="shared" si="10"/>
        <v>6.8500000000000005E-2</v>
      </c>
      <c r="N155" s="8">
        <v>0</v>
      </c>
      <c r="S155" s="8"/>
      <c r="T155" s="9">
        <v>41332</v>
      </c>
      <c r="U155" s="9">
        <v>41359</v>
      </c>
      <c r="V155" s="8">
        <v>27</v>
      </c>
      <c r="W155" s="8">
        <f t="shared" si="11"/>
        <v>0</v>
      </c>
      <c r="X155" s="8">
        <f t="shared" si="12"/>
        <v>0</v>
      </c>
      <c r="Y155" s="8"/>
      <c r="Z155" s="8"/>
      <c r="AA155" s="8"/>
      <c r="AB155" s="8">
        <f t="shared" si="13"/>
        <v>0</v>
      </c>
      <c r="AC155" s="8"/>
      <c r="AD155" s="8"/>
    </row>
    <row r="156" spans="1:30" x14ac:dyDescent="0.2">
      <c r="A156" s="7" t="s">
        <v>4</v>
      </c>
      <c r="B156" s="7" t="s">
        <v>36</v>
      </c>
      <c r="C156" s="7" t="s">
        <v>9</v>
      </c>
      <c r="D156" s="7">
        <v>7</v>
      </c>
      <c r="E156" s="7">
        <v>110</v>
      </c>
      <c r="F156" s="7">
        <v>4</v>
      </c>
      <c r="G156" s="7" t="s">
        <v>27</v>
      </c>
      <c r="H156" s="7" t="s">
        <v>28</v>
      </c>
      <c r="I156" s="7">
        <v>1336</v>
      </c>
      <c r="J156" s="7">
        <v>1.0476000000000001</v>
      </c>
      <c r="K156" s="7">
        <v>1336</v>
      </c>
      <c r="L156" s="7">
        <v>1.1105</v>
      </c>
      <c r="M156" s="7">
        <f t="shared" si="10"/>
        <v>6.2899999999999956E-2</v>
      </c>
      <c r="N156" s="8">
        <v>0</v>
      </c>
      <c r="S156" s="8"/>
      <c r="T156" s="9">
        <v>41332</v>
      </c>
      <c r="U156" s="9">
        <v>41359</v>
      </c>
      <c r="V156" s="8">
        <v>27</v>
      </c>
      <c r="W156" s="8">
        <f t="shared" si="11"/>
        <v>0</v>
      </c>
      <c r="X156" s="8">
        <f t="shared" si="12"/>
        <v>0</v>
      </c>
      <c r="Y156" s="8"/>
      <c r="Z156" s="8"/>
      <c r="AA156" s="8"/>
      <c r="AB156" s="8">
        <f t="shared" si="13"/>
        <v>0</v>
      </c>
      <c r="AC156" s="8"/>
      <c r="AD156" s="8"/>
    </row>
    <row r="157" spans="1:30" x14ac:dyDescent="0.2">
      <c r="A157" s="7" t="s">
        <v>4</v>
      </c>
      <c r="B157" s="7" t="s">
        <v>36</v>
      </c>
      <c r="C157" s="7" t="s">
        <v>9</v>
      </c>
      <c r="D157" s="7">
        <v>7</v>
      </c>
      <c r="E157" s="7">
        <v>111</v>
      </c>
      <c r="F157" s="7">
        <v>5</v>
      </c>
      <c r="G157" s="7" t="s">
        <v>27</v>
      </c>
      <c r="H157" s="7" t="s">
        <v>28</v>
      </c>
      <c r="I157" s="7">
        <v>1346</v>
      </c>
      <c r="J157" s="7">
        <v>1.0443</v>
      </c>
      <c r="K157" s="7">
        <v>1346</v>
      </c>
      <c r="L157" s="7">
        <v>1.1080000000000001</v>
      </c>
      <c r="M157" s="7">
        <f t="shared" si="10"/>
        <v>6.370000000000009E-2</v>
      </c>
      <c r="N157" s="8">
        <v>1.7</v>
      </c>
      <c r="S157" s="8"/>
      <c r="T157" s="9">
        <v>41332</v>
      </c>
      <c r="U157" s="9">
        <v>41359</v>
      </c>
      <c r="V157" s="8">
        <v>27</v>
      </c>
      <c r="W157" s="8">
        <f t="shared" si="11"/>
        <v>1.83220123106338</v>
      </c>
      <c r="X157" s="8">
        <f t="shared" si="12"/>
        <v>28.762970660335593</v>
      </c>
      <c r="Y157" s="8"/>
      <c r="Z157" s="8"/>
      <c r="AA157" s="8"/>
      <c r="AB157" s="8">
        <f t="shared" si="13"/>
        <v>14.381485330167797</v>
      </c>
      <c r="AC157" s="8"/>
      <c r="AD157" s="8"/>
    </row>
    <row r="158" spans="1:30" x14ac:dyDescent="0.2">
      <c r="A158" s="7" t="s">
        <v>4</v>
      </c>
      <c r="B158" s="7" t="s">
        <v>36</v>
      </c>
      <c r="C158" s="7" t="s">
        <v>9</v>
      </c>
      <c r="D158" s="7">
        <v>7</v>
      </c>
      <c r="E158" s="7">
        <v>112</v>
      </c>
      <c r="F158" s="7">
        <v>6</v>
      </c>
      <c r="G158" s="7" t="s">
        <v>27</v>
      </c>
      <c r="H158" s="7" t="s">
        <v>28</v>
      </c>
      <c r="I158" s="7">
        <v>1356</v>
      </c>
      <c r="J158" s="7">
        <v>1.0515000000000001</v>
      </c>
      <c r="K158" s="7">
        <v>1356</v>
      </c>
      <c r="L158" s="7">
        <v>1.1203000000000001</v>
      </c>
      <c r="M158" s="7">
        <f t="shared" si="10"/>
        <v>6.8799999999999972E-2</v>
      </c>
      <c r="N158" s="8">
        <v>0</v>
      </c>
      <c r="S158" s="8"/>
      <c r="T158" s="9">
        <v>41332</v>
      </c>
      <c r="U158" s="9">
        <v>41359</v>
      </c>
      <c r="V158" s="8">
        <v>27</v>
      </c>
      <c r="W158" s="8">
        <f t="shared" si="11"/>
        <v>0</v>
      </c>
      <c r="X158" s="8">
        <f t="shared" si="12"/>
        <v>0</v>
      </c>
      <c r="Y158" s="8"/>
      <c r="Z158" s="8"/>
      <c r="AA158" s="8"/>
      <c r="AB158" s="8">
        <f t="shared" si="13"/>
        <v>0</v>
      </c>
      <c r="AC158" s="8"/>
      <c r="AD158" s="8"/>
    </row>
    <row r="159" spans="1:30" x14ac:dyDescent="0.2">
      <c r="A159" s="7" t="s">
        <v>4</v>
      </c>
      <c r="B159" s="7" t="s">
        <v>36</v>
      </c>
      <c r="C159" s="7" t="s">
        <v>9</v>
      </c>
      <c r="D159" s="7">
        <v>24</v>
      </c>
      <c r="E159" s="7">
        <v>113</v>
      </c>
      <c r="F159" s="7">
        <v>1</v>
      </c>
      <c r="G159" s="7" t="s">
        <v>27</v>
      </c>
      <c r="H159" s="7" t="s">
        <v>28</v>
      </c>
      <c r="I159" s="7">
        <v>1486</v>
      </c>
      <c r="J159" s="7">
        <v>1.0494000000000001</v>
      </c>
      <c r="K159" s="7">
        <v>1486</v>
      </c>
      <c r="L159" s="7">
        <v>1.1156999999999999</v>
      </c>
      <c r="M159" s="7">
        <f t="shared" si="10"/>
        <v>6.6299999999999804E-2</v>
      </c>
      <c r="N159" s="8">
        <v>2.5</v>
      </c>
      <c r="S159" s="8"/>
      <c r="T159" s="9">
        <v>41332</v>
      </c>
      <c r="U159" s="9">
        <v>41359</v>
      </c>
      <c r="V159" s="8">
        <v>27</v>
      </c>
      <c r="W159" s="8">
        <f t="shared" si="11"/>
        <v>2.6944135750932059</v>
      </c>
      <c r="X159" s="8">
        <f t="shared" si="12"/>
        <v>40.639722097936861</v>
      </c>
      <c r="Y159" s="8">
        <f>AVERAGE(X159:X164)</f>
        <v>9.5755892265081499</v>
      </c>
      <c r="Z159" s="8">
        <f>_xlfn.STDEV.S(X159:X164)</f>
        <v>16.638148180420625</v>
      </c>
      <c r="AA159" s="8"/>
      <c r="AB159" s="8">
        <f t="shared" si="13"/>
        <v>20.319861048968431</v>
      </c>
      <c r="AC159" s="8"/>
      <c r="AD159" s="8"/>
    </row>
    <row r="160" spans="1:30" x14ac:dyDescent="0.2">
      <c r="A160" s="7" t="s">
        <v>4</v>
      </c>
      <c r="B160" s="7" t="s">
        <v>36</v>
      </c>
      <c r="C160" s="7" t="s">
        <v>9</v>
      </c>
      <c r="D160" s="7">
        <v>24</v>
      </c>
      <c r="E160" s="7">
        <v>114</v>
      </c>
      <c r="F160" s="7">
        <v>2</v>
      </c>
      <c r="G160" s="7" t="s">
        <v>27</v>
      </c>
      <c r="H160" s="7" t="s">
        <v>28</v>
      </c>
      <c r="I160" s="7">
        <v>1496</v>
      </c>
      <c r="J160" s="7">
        <v>1.0621</v>
      </c>
      <c r="K160" s="7">
        <v>1496</v>
      </c>
      <c r="L160" s="7">
        <v>1.1591</v>
      </c>
      <c r="M160" s="7">
        <f t="shared" si="10"/>
        <v>9.6999999999999975E-2</v>
      </c>
      <c r="N160" s="8">
        <v>0</v>
      </c>
      <c r="S160" s="8"/>
      <c r="T160" s="9">
        <v>41332</v>
      </c>
      <c r="U160" s="9">
        <v>41359</v>
      </c>
      <c r="V160" s="8">
        <v>27</v>
      </c>
      <c r="W160" s="8">
        <f t="shared" si="11"/>
        <v>0</v>
      </c>
      <c r="X160" s="8">
        <f t="shared" si="12"/>
        <v>0</v>
      </c>
      <c r="Y160" s="8"/>
      <c r="Z160" s="8"/>
      <c r="AA160" s="8"/>
      <c r="AB160" s="8">
        <f t="shared" si="13"/>
        <v>0</v>
      </c>
      <c r="AC160" s="8"/>
      <c r="AD160" s="8"/>
    </row>
    <row r="161" spans="1:30" x14ac:dyDescent="0.2">
      <c r="A161" s="7" t="s">
        <v>4</v>
      </c>
      <c r="B161" s="7" t="s">
        <v>36</v>
      </c>
      <c r="C161" s="7" t="s">
        <v>9</v>
      </c>
      <c r="D161" s="7">
        <v>24</v>
      </c>
      <c r="E161" s="7">
        <v>115</v>
      </c>
      <c r="F161" s="7">
        <v>3</v>
      </c>
      <c r="G161" s="7" t="s">
        <v>27</v>
      </c>
      <c r="H161" s="7" t="s">
        <v>28</v>
      </c>
      <c r="I161" s="7">
        <v>1506</v>
      </c>
      <c r="J161" s="7">
        <v>1.0522</v>
      </c>
      <c r="K161" s="7">
        <v>1506</v>
      </c>
      <c r="L161" s="7">
        <v>1.1181000000000001</v>
      </c>
      <c r="M161" s="7">
        <f t="shared" si="10"/>
        <v>6.590000000000007E-2</v>
      </c>
      <c r="N161" s="8">
        <v>0</v>
      </c>
      <c r="S161" s="8"/>
      <c r="T161" s="9">
        <v>41332</v>
      </c>
      <c r="U161" s="9">
        <v>41359</v>
      </c>
      <c r="V161" s="8">
        <v>27</v>
      </c>
      <c r="W161" s="8">
        <f t="shared" si="11"/>
        <v>0</v>
      </c>
      <c r="X161" s="8">
        <f t="shared" si="12"/>
        <v>0</v>
      </c>
      <c r="Y161" s="8"/>
      <c r="Z161" s="8"/>
      <c r="AA161" s="8"/>
      <c r="AB161" s="8">
        <f t="shared" si="13"/>
        <v>0</v>
      </c>
      <c r="AC161" s="8"/>
      <c r="AD161" s="8"/>
    </row>
    <row r="162" spans="1:30" x14ac:dyDescent="0.2">
      <c r="A162" s="7" t="s">
        <v>4</v>
      </c>
      <c r="B162" s="7" t="s">
        <v>36</v>
      </c>
      <c r="C162" s="7" t="s">
        <v>9</v>
      </c>
      <c r="D162" s="7">
        <v>24</v>
      </c>
      <c r="E162" s="7">
        <v>116</v>
      </c>
      <c r="F162" s="7">
        <v>4</v>
      </c>
      <c r="G162" s="7" t="s">
        <v>27</v>
      </c>
      <c r="H162" s="7" t="s">
        <v>28</v>
      </c>
      <c r="I162" s="7">
        <v>1516</v>
      </c>
      <c r="J162" s="7">
        <v>1.0508999999999999</v>
      </c>
      <c r="K162" s="7">
        <v>1516</v>
      </c>
      <c r="L162" s="7">
        <v>1.1234</v>
      </c>
      <c r="M162" s="7">
        <f t="shared" si="10"/>
        <v>7.2500000000000009E-2</v>
      </c>
      <c r="N162" s="8">
        <v>0</v>
      </c>
      <c r="S162" s="8"/>
      <c r="T162" s="9">
        <v>41332</v>
      </c>
      <c r="U162" s="9">
        <v>41359</v>
      </c>
      <c r="V162" s="8">
        <v>27</v>
      </c>
      <c r="W162" s="8">
        <f t="shared" si="11"/>
        <v>0</v>
      </c>
      <c r="X162" s="8">
        <f t="shared" si="12"/>
        <v>0</v>
      </c>
      <c r="Y162" s="8"/>
      <c r="Z162" s="8"/>
      <c r="AA162" s="8"/>
      <c r="AB162" s="8">
        <f t="shared" si="13"/>
        <v>0</v>
      </c>
      <c r="AC162" s="8"/>
      <c r="AD162" s="8"/>
    </row>
    <row r="163" spans="1:30" x14ac:dyDescent="0.2">
      <c r="A163" s="7" t="s">
        <v>4</v>
      </c>
      <c r="B163" s="7" t="s">
        <v>36</v>
      </c>
      <c r="C163" s="7" t="s">
        <v>9</v>
      </c>
      <c r="D163" s="7">
        <v>24</v>
      </c>
      <c r="E163" s="7">
        <v>117</v>
      </c>
      <c r="F163" s="7">
        <v>5</v>
      </c>
      <c r="G163" s="7" t="s">
        <v>27</v>
      </c>
      <c r="H163" s="7" t="s">
        <v>28</v>
      </c>
      <c r="I163" s="7">
        <v>1526</v>
      </c>
      <c r="J163" s="7">
        <v>1.0606</v>
      </c>
      <c r="K163" s="7">
        <v>1526</v>
      </c>
      <c r="L163" s="7">
        <v>1.1247</v>
      </c>
      <c r="M163" s="7">
        <f t="shared" si="10"/>
        <v>6.4100000000000046E-2</v>
      </c>
      <c r="N163" s="8">
        <v>1</v>
      </c>
      <c r="S163" s="8"/>
      <c r="T163" s="9">
        <v>41332</v>
      </c>
      <c r="U163" s="9">
        <v>41359</v>
      </c>
      <c r="V163" s="8">
        <v>27</v>
      </c>
      <c r="W163" s="8">
        <f t="shared" si="11"/>
        <v>1.0777654300372823</v>
      </c>
      <c r="X163" s="8">
        <f t="shared" si="12"/>
        <v>16.813813261112035</v>
      </c>
      <c r="Y163" s="8"/>
      <c r="Z163" s="8"/>
      <c r="AA163" s="8"/>
      <c r="AB163" s="8">
        <f t="shared" si="13"/>
        <v>8.4069066305560174</v>
      </c>
      <c r="AC163" s="8"/>
      <c r="AD163" s="8"/>
    </row>
    <row r="164" spans="1:30" x14ac:dyDescent="0.2">
      <c r="A164" s="7" t="s">
        <v>4</v>
      </c>
      <c r="B164" s="7" t="s">
        <v>36</v>
      </c>
      <c r="C164" s="7" t="s">
        <v>9</v>
      </c>
      <c r="D164" s="7">
        <v>24</v>
      </c>
      <c r="E164" s="7">
        <v>118</v>
      </c>
      <c r="F164" s="7">
        <v>6</v>
      </c>
      <c r="G164" s="7" t="s">
        <v>27</v>
      </c>
      <c r="H164" s="7" t="s">
        <v>28</v>
      </c>
      <c r="I164" s="7">
        <v>1536</v>
      </c>
      <c r="J164" s="7">
        <v>1.0567</v>
      </c>
      <c r="K164" s="7">
        <v>1536</v>
      </c>
      <c r="L164" s="7">
        <v>1.1354</v>
      </c>
      <c r="M164" s="7">
        <f t="shared" si="10"/>
        <v>7.8699999999999992E-2</v>
      </c>
      <c r="N164" s="8">
        <v>0</v>
      </c>
      <c r="S164" s="8"/>
      <c r="T164" s="9">
        <v>41332</v>
      </c>
      <c r="U164" s="9">
        <v>41359</v>
      </c>
      <c r="V164" s="8">
        <v>27</v>
      </c>
      <c r="W164" s="8">
        <f t="shared" si="11"/>
        <v>0</v>
      </c>
      <c r="X164" s="8">
        <f t="shared" si="12"/>
        <v>0</v>
      </c>
      <c r="Y164" s="8"/>
      <c r="Z164" s="8"/>
      <c r="AA164" s="8"/>
      <c r="AB164" s="8">
        <f t="shared" si="13"/>
        <v>0</v>
      </c>
      <c r="AC164" s="8"/>
      <c r="AD164" s="8"/>
    </row>
    <row r="165" spans="1:30" x14ac:dyDescent="0.2">
      <c r="A165" s="7" t="s">
        <v>4</v>
      </c>
      <c r="B165" s="7" t="s">
        <v>36</v>
      </c>
      <c r="C165" s="7" t="s">
        <v>9</v>
      </c>
      <c r="D165" s="7">
        <v>48</v>
      </c>
      <c r="E165" s="7">
        <v>119</v>
      </c>
      <c r="F165" s="7">
        <v>1</v>
      </c>
      <c r="G165" s="7" t="s">
        <v>27</v>
      </c>
      <c r="H165" s="7" t="s">
        <v>28</v>
      </c>
      <c r="I165" s="7">
        <v>1666</v>
      </c>
      <c r="J165" s="7">
        <v>1.0490999999999999</v>
      </c>
      <c r="K165" s="7">
        <v>1666</v>
      </c>
      <c r="L165" s="7">
        <v>1.1214999999999999</v>
      </c>
      <c r="M165" s="7">
        <f t="shared" si="10"/>
        <v>7.240000000000002E-2</v>
      </c>
      <c r="N165" s="8">
        <v>0.7</v>
      </c>
      <c r="S165" s="8"/>
      <c r="T165" s="9">
        <v>41332</v>
      </c>
      <c r="U165" s="9">
        <v>41359</v>
      </c>
      <c r="V165" s="8">
        <v>27</v>
      </c>
      <c r="W165" s="8">
        <f t="shared" si="11"/>
        <v>0.75443580102609753</v>
      </c>
      <c r="X165" s="8">
        <f t="shared" si="12"/>
        <v>10.420383992073168</v>
      </c>
      <c r="Y165" s="8">
        <f>AVERAGE(X165:X170)</f>
        <v>2.6547591406754112</v>
      </c>
      <c r="Z165" s="8">
        <f>_xlfn.STDEV.S(X165:X170)</f>
        <v>4.3963137309989877</v>
      </c>
      <c r="AA165" s="8"/>
      <c r="AB165" s="8">
        <f t="shared" si="13"/>
        <v>5.2101919960365839</v>
      </c>
      <c r="AC165" s="8"/>
      <c r="AD165" s="8"/>
    </row>
    <row r="166" spans="1:30" x14ac:dyDescent="0.2">
      <c r="A166" s="7" t="s">
        <v>4</v>
      </c>
      <c r="B166" s="7" t="s">
        <v>36</v>
      </c>
      <c r="C166" s="7" t="s">
        <v>9</v>
      </c>
      <c r="D166" s="7">
        <v>48</v>
      </c>
      <c r="E166" s="7">
        <v>120</v>
      </c>
      <c r="F166" s="7">
        <v>2</v>
      </c>
      <c r="G166" s="7" t="s">
        <v>27</v>
      </c>
      <c r="H166" s="7" t="s">
        <v>28</v>
      </c>
      <c r="I166" s="7">
        <v>1676</v>
      </c>
      <c r="J166" s="7">
        <v>1.0618000000000001</v>
      </c>
      <c r="K166" s="7">
        <v>1676</v>
      </c>
      <c r="L166" s="7">
        <v>1.1176999999999999</v>
      </c>
      <c r="M166" s="7">
        <f t="shared" si="10"/>
        <v>5.5899999999999839E-2</v>
      </c>
      <c r="N166" s="8">
        <v>0</v>
      </c>
      <c r="S166" s="8"/>
      <c r="T166" s="9">
        <v>41332</v>
      </c>
      <c r="U166" s="9">
        <v>41359</v>
      </c>
      <c r="V166" s="8">
        <v>27</v>
      </c>
      <c r="W166" s="8">
        <f t="shared" si="11"/>
        <v>0</v>
      </c>
      <c r="X166" s="8">
        <f t="shared" si="12"/>
        <v>0</v>
      </c>
      <c r="Y166" s="8"/>
      <c r="Z166" s="8"/>
      <c r="AA166" s="8"/>
      <c r="AB166" s="8">
        <f t="shared" si="13"/>
        <v>0</v>
      </c>
      <c r="AC166" s="8"/>
      <c r="AD166" s="8"/>
    </row>
    <row r="167" spans="1:30" x14ac:dyDescent="0.2">
      <c r="A167" s="7" t="s">
        <v>4</v>
      </c>
      <c r="B167" s="7" t="s">
        <v>36</v>
      </c>
      <c r="C167" s="7" t="s">
        <v>9</v>
      </c>
      <c r="D167" s="7">
        <v>48</v>
      </c>
      <c r="E167" s="7">
        <v>121</v>
      </c>
      <c r="F167" s="7">
        <v>3</v>
      </c>
      <c r="G167" s="7" t="s">
        <v>27</v>
      </c>
      <c r="H167" s="7" t="s">
        <v>28</v>
      </c>
      <c r="I167" s="7">
        <v>1686</v>
      </c>
      <c r="J167" s="7">
        <v>1.0541</v>
      </c>
      <c r="K167" s="7">
        <v>1686</v>
      </c>
      <c r="L167" s="7">
        <v>1.1314</v>
      </c>
      <c r="M167" s="7">
        <f t="shared" si="10"/>
        <v>7.7299999999999924E-2</v>
      </c>
      <c r="N167" s="8">
        <v>0</v>
      </c>
      <c r="S167" s="8"/>
      <c r="T167" s="9">
        <v>41332</v>
      </c>
      <c r="U167" s="9">
        <v>41359</v>
      </c>
      <c r="V167" s="8">
        <v>27</v>
      </c>
      <c r="W167" s="8">
        <f t="shared" si="11"/>
        <v>0</v>
      </c>
      <c r="X167" s="8">
        <f t="shared" si="12"/>
        <v>0</v>
      </c>
      <c r="Y167" s="8"/>
      <c r="Z167" s="8"/>
      <c r="AA167" s="8"/>
      <c r="AB167" s="8">
        <f t="shared" si="13"/>
        <v>0</v>
      </c>
      <c r="AC167" s="8"/>
      <c r="AD167" s="8"/>
    </row>
    <row r="168" spans="1:30" x14ac:dyDescent="0.2">
      <c r="A168" s="7" t="s">
        <v>4</v>
      </c>
      <c r="B168" s="7" t="s">
        <v>36</v>
      </c>
      <c r="C168" s="7" t="s">
        <v>9</v>
      </c>
      <c r="D168" s="7">
        <v>48</v>
      </c>
      <c r="E168" s="7">
        <v>122</v>
      </c>
      <c r="F168" s="7">
        <v>4</v>
      </c>
      <c r="G168" s="7" t="s">
        <v>27</v>
      </c>
      <c r="H168" s="7" t="s">
        <v>28</v>
      </c>
      <c r="I168" s="7">
        <v>1696</v>
      </c>
      <c r="J168" s="7">
        <v>1.0486</v>
      </c>
      <c r="K168" s="7">
        <v>1696</v>
      </c>
      <c r="L168" s="7">
        <v>1.1329</v>
      </c>
      <c r="M168" s="7">
        <f t="shared" si="10"/>
        <v>8.4300000000000042E-2</v>
      </c>
      <c r="N168" s="8">
        <v>0</v>
      </c>
      <c r="S168" s="8"/>
      <c r="T168" s="9">
        <v>41332</v>
      </c>
      <c r="U168" s="9">
        <v>41359</v>
      </c>
      <c r="V168" s="8">
        <v>27</v>
      </c>
      <c r="W168" s="8">
        <f t="shared" si="11"/>
        <v>0</v>
      </c>
      <c r="X168" s="8">
        <f t="shared" si="12"/>
        <v>0</v>
      </c>
      <c r="Y168" s="8"/>
      <c r="Z168" s="8"/>
      <c r="AA168" s="8"/>
      <c r="AB168" s="8">
        <f t="shared" si="13"/>
        <v>0</v>
      </c>
      <c r="AC168" s="8"/>
      <c r="AD168" s="8"/>
    </row>
    <row r="169" spans="1:30" x14ac:dyDescent="0.2">
      <c r="A169" s="7" t="s">
        <v>4</v>
      </c>
      <c r="B169" s="7" t="s">
        <v>36</v>
      </c>
      <c r="C169" s="7" t="s">
        <v>9</v>
      </c>
      <c r="D169" s="7">
        <v>48</v>
      </c>
      <c r="E169" s="7">
        <v>123</v>
      </c>
      <c r="F169" s="7">
        <v>5</v>
      </c>
      <c r="G169" s="7" t="s">
        <v>27</v>
      </c>
      <c r="H169" s="7" t="s">
        <v>28</v>
      </c>
      <c r="I169" s="7">
        <v>1706</v>
      </c>
      <c r="J169" s="7">
        <v>1.0482</v>
      </c>
      <c r="K169" s="7">
        <v>1706</v>
      </c>
      <c r="L169" s="7">
        <v>1.1069</v>
      </c>
      <c r="M169" s="7">
        <f t="shared" si="10"/>
        <v>5.8699999999999974E-2</v>
      </c>
      <c r="N169" s="8">
        <v>0.3</v>
      </c>
      <c r="S169" s="8"/>
      <c r="T169" s="9">
        <v>41332</v>
      </c>
      <c r="U169" s="9">
        <v>41359</v>
      </c>
      <c r="V169" s="8">
        <v>27</v>
      </c>
      <c r="W169" s="8">
        <f t="shared" si="11"/>
        <v>0.32332962901118467</v>
      </c>
      <c r="X169" s="8">
        <f t="shared" si="12"/>
        <v>5.5081708519792985</v>
      </c>
      <c r="Y169" s="8"/>
      <c r="Z169" s="8"/>
      <c r="AA169" s="8"/>
      <c r="AB169" s="8">
        <f t="shared" si="13"/>
        <v>2.7540854259896492</v>
      </c>
      <c r="AC169" s="8"/>
      <c r="AD169" s="8"/>
    </row>
    <row r="170" spans="1:30" x14ac:dyDescent="0.2">
      <c r="A170" s="7" t="s">
        <v>4</v>
      </c>
      <c r="B170" s="7" t="s">
        <v>36</v>
      </c>
      <c r="C170" s="7" t="s">
        <v>9</v>
      </c>
      <c r="D170" s="7">
        <v>48</v>
      </c>
      <c r="E170" s="7">
        <v>124</v>
      </c>
      <c r="F170" s="7">
        <v>6</v>
      </c>
      <c r="G170" s="7" t="s">
        <v>27</v>
      </c>
      <c r="H170" s="7" t="s">
        <v>28</v>
      </c>
      <c r="I170" s="7">
        <v>1716</v>
      </c>
      <c r="J170" s="7">
        <v>1.0516000000000001</v>
      </c>
      <c r="K170" s="7">
        <v>1716</v>
      </c>
      <c r="L170" s="7">
        <v>1.1083000000000001</v>
      </c>
      <c r="M170" s="7">
        <f t="shared" si="10"/>
        <v>5.6699999999999973E-2</v>
      </c>
      <c r="N170" s="8">
        <v>0</v>
      </c>
      <c r="S170" s="8"/>
      <c r="T170" s="9">
        <v>41332</v>
      </c>
      <c r="U170" s="9">
        <v>41359</v>
      </c>
      <c r="V170" s="8">
        <v>27</v>
      </c>
      <c r="W170" s="8">
        <f t="shared" si="11"/>
        <v>0</v>
      </c>
      <c r="X170" s="8">
        <f t="shared" si="12"/>
        <v>0</v>
      </c>
      <c r="Y170" s="8"/>
      <c r="Z170" s="8"/>
      <c r="AA170" s="8"/>
      <c r="AB170" s="8">
        <f t="shared" si="13"/>
        <v>0</v>
      </c>
      <c r="AC170" s="8"/>
      <c r="AD170" s="8"/>
    </row>
    <row r="171" spans="1:30" x14ac:dyDescent="0.2">
      <c r="A171" s="7" t="s">
        <v>4</v>
      </c>
      <c r="B171" s="7" t="s">
        <v>36</v>
      </c>
      <c r="C171" s="7" t="s">
        <v>6</v>
      </c>
      <c r="D171" s="7">
        <v>3</v>
      </c>
      <c r="E171" s="7">
        <v>125</v>
      </c>
      <c r="F171" s="7">
        <v>1</v>
      </c>
      <c r="G171" s="7" t="s">
        <v>27</v>
      </c>
      <c r="H171" s="7" t="s">
        <v>28</v>
      </c>
      <c r="I171" s="7">
        <v>1006</v>
      </c>
      <c r="J171" s="7">
        <v>1.0398000000000001</v>
      </c>
      <c r="K171" s="7">
        <v>1006</v>
      </c>
      <c r="L171" s="7">
        <v>1.1085</v>
      </c>
      <c r="M171" s="7">
        <f t="shared" si="10"/>
        <v>6.8699999999999983E-2</v>
      </c>
      <c r="N171" s="8">
        <v>0.3</v>
      </c>
      <c r="O171" s="3">
        <f>AVERAGE(N171:N194)</f>
        <v>0.33888888888888891</v>
      </c>
      <c r="P171" s="8">
        <v>0</v>
      </c>
      <c r="S171" s="8"/>
      <c r="T171" s="9">
        <v>41332</v>
      </c>
      <c r="U171" s="9">
        <v>41359</v>
      </c>
      <c r="V171" s="8">
        <v>27</v>
      </c>
      <c r="W171" s="8">
        <f t="shared" si="11"/>
        <v>0.32332962901118467</v>
      </c>
      <c r="X171" s="8">
        <f t="shared" si="12"/>
        <v>4.7063992578047271</v>
      </c>
      <c r="Y171" s="8">
        <f>AVERAGE(X171:X176)</f>
        <v>9.3329212042938021</v>
      </c>
      <c r="Z171" s="8">
        <f>_xlfn.STDEV.S(X171:X176)</f>
        <v>7.8116483446126592</v>
      </c>
      <c r="AA171" s="8"/>
      <c r="AB171" s="8"/>
      <c r="AC171" s="8"/>
      <c r="AD171" s="8"/>
    </row>
    <row r="172" spans="1:30" x14ac:dyDescent="0.2">
      <c r="A172" s="7" t="s">
        <v>4</v>
      </c>
      <c r="B172" s="7" t="s">
        <v>36</v>
      </c>
      <c r="C172" s="7" t="s">
        <v>6</v>
      </c>
      <c r="D172" s="7">
        <v>3</v>
      </c>
      <c r="E172" s="7">
        <v>126</v>
      </c>
      <c r="F172" s="7">
        <v>2</v>
      </c>
      <c r="G172" s="7" t="s">
        <v>27</v>
      </c>
      <c r="H172" s="7" t="s">
        <v>28</v>
      </c>
      <c r="I172" s="7">
        <v>1016</v>
      </c>
      <c r="J172" s="7">
        <v>1.0461</v>
      </c>
      <c r="K172" s="7">
        <v>1016</v>
      </c>
      <c r="L172" s="7">
        <v>1.1206</v>
      </c>
      <c r="M172" s="7">
        <f t="shared" si="10"/>
        <v>7.4500000000000011E-2</v>
      </c>
      <c r="N172" s="8">
        <v>1.3</v>
      </c>
      <c r="O172" s="3">
        <f>_xlfn.STDEV.S(N171:N194)</f>
        <v>0.5751101059683511</v>
      </c>
      <c r="P172" s="8">
        <v>0</v>
      </c>
      <c r="S172" s="8"/>
      <c r="T172" s="9">
        <v>41332</v>
      </c>
      <c r="U172" s="9">
        <v>41359</v>
      </c>
      <c r="V172" s="8">
        <v>27</v>
      </c>
      <c r="W172" s="8">
        <f t="shared" si="11"/>
        <v>1.401095059048467</v>
      </c>
      <c r="X172" s="8">
        <f t="shared" si="12"/>
        <v>18.806645087898882</v>
      </c>
      <c r="Y172" s="8"/>
      <c r="Z172" s="8"/>
      <c r="AA172" s="8"/>
      <c r="AB172" s="8"/>
      <c r="AC172" s="8"/>
      <c r="AD172" s="8"/>
    </row>
    <row r="173" spans="1:30" x14ac:dyDescent="0.2">
      <c r="A173" s="7" t="s">
        <v>4</v>
      </c>
      <c r="B173" s="7" t="s">
        <v>36</v>
      </c>
      <c r="C173" s="7" t="s">
        <v>6</v>
      </c>
      <c r="D173" s="7">
        <v>3</v>
      </c>
      <c r="E173" s="7">
        <v>127</v>
      </c>
      <c r="F173" s="7">
        <v>3</v>
      </c>
      <c r="G173" s="7" t="s">
        <v>27</v>
      </c>
      <c r="H173" s="7" t="s">
        <v>28</v>
      </c>
      <c r="I173" s="7">
        <v>1026</v>
      </c>
      <c r="J173" s="7">
        <v>1.0435000000000001</v>
      </c>
      <c r="K173" s="7">
        <v>1026</v>
      </c>
      <c r="L173" s="7">
        <v>1.0984</v>
      </c>
      <c r="M173" s="7">
        <f t="shared" si="10"/>
        <v>5.4899999999999949E-2</v>
      </c>
      <c r="N173" s="8">
        <v>0</v>
      </c>
      <c r="P173" s="8">
        <v>0</v>
      </c>
      <c r="S173" s="8"/>
      <c r="T173" s="9">
        <v>41332</v>
      </c>
      <c r="U173" s="9">
        <v>41359</v>
      </c>
      <c r="V173" s="8">
        <v>27</v>
      </c>
      <c r="W173" s="8">
        <f t="shared" si="11"/>
        <v>0</v>
      </c>
      <c r="X173" s="8">
        <f t="shared" si="12"/>
        <v>0</v>
      </c>
      <c r="Y173" s="8"/>
      <c r="Z173" s="8"/>
      <c r="AA173" s="8"/>
      <c r="AB173" s="8"/>
      <c r="AC173" s="8"/>
      <c r="AD173" s="8"/>
    </row>
    <row r="174" spans="1:30" x14ac:dyDescent="0.2">
      <c r="A174" s="7" t="s">
        <v>4</v>
      </c>
      <c r="B174" s="7" t="s">
        <v>36</v>
      </c>
      <c r="C174" s="7" t="s">
        <v>6</v>
      </c>
      <c r="D174" s="7">
        <v>3</v>
      </c>
      <c r="E174" s="7">
        <v>128</v>
      </c>
      <c r="F174" s="7">
        <v>4</v>
      </c>
      <c r="G174" s="7" t="s">
        <v>27</v>
      </c>
      <c r="H174" s="7" t="s">
        <v>28</v>
      </c>
      <c r="I174" s="7">
        <v>1036</v>
      </c>
      <c r="J174" s="7">
        <v>1.0573999999999999</v>
      </c>
      <c r="K174" s="7">
        <v>1036</v>
      </c>
      <c r="L174" s="7">
        <v>1.1144000000000001</v>
      </c>
      <c r="M174" s="7">
        <f t="shared" si="10"/>
        <v>5.7000000000000162E-2</v>
      </c>
      <c r="N174" s="8">
        <v>0.8</v>
      </c>
      <c r="P174" s="8">
        <v>0</v>
      </c>
      <c r="S174" s="8"/>
      <c r="T174" s="9">
        <v>41332</v>
      </c>
      <c r="U174" s="9">
        <v>41359</v>
      </c>
      <c r="V174" s="8">
        <v>27</v>
      </c>
      <c r="W174" s="8">
        <f t="shared" si="11"/>
        <v>0.86221234402982594</v>
      </c>
      <c r="X174" s="8">
        <f t="shared" si="12"/>
        <v>15.126532351400412</v>
      </c>
      <c r="Y174" s="8"/>
      <c r="Z174" s="8"/>
      <c r="AA174" s="8"/>
      <c r="AB174" s="8"/>
      <c r="AC174" s="8"/>
      <c r="AD174" s="8"/>
    </row>
    <row r="175" spans="1:30" x14ac:dyDescent="0.2">
      <c r="A175" s="7" t="s">
        <v>4</v>
      </c>
      <c r="B175" s="7" t="s">
        <v>36</v>
      </c>
      <c r="C175" s="7" t="s">
        <v>6</v>
      </c>
      <c r="D175" s="7">
        <v>3</v>
      </c>
      <c r="E175" s="7">
        <v>129</v>
      </c>
      <c r="F175" s="7">
        <v>5</v>
      </c>
      <c r="G175" s="7" t="s">
        <v>27</v>
      </c>
      <c r="H175" s="7" t="s">
        <v>28</v>
      </c>
      <c r="I175" s="7">
        <v>1046</v>
      </c>
      <c r="J175" s="7">
        <v>1.0498000000000001</v>
      </c>
      <c r="K175" s="7">
        <v>1046</v>
      </c>
      <c r="L175" s="7">
        <v>1.0718000000000001</v>
      </c>
      <c r="M175" s="7">
        <f t="shared" si="10"/>
        <v>2.200000000000002E-2</v>
      </c>
      <c r="N175" s="8">
        <v>0.3</v>
      </c>
      <c r="P175" s="8">
        <v>0</v>
      </c>
      <c r="S175" s="8"/>
      <c r="T175" s="9">
        <v>41332</v>
      </c>
      <c r="U175" s="9">
        <v>41359</v>
      </c>
      <c r="V175" s="8">
        <v>27</v>
      </c>
      <c r="W175" s="8">
        <f t="shared" si="11"/>
        <v>0.32332962901118467</v>
      </c>
      <c r="X175" s="8">
        <f t="shared" si="12"/>
        <v>14.696801318690198</v>
      </c>
      <c r="Y175" s="8"/>
      <c r="Z175" s="8"/>
      <c r="AA175" s="8"/>
      <c r="AB175" s="8"/>
      <c r="AC175" s="8"/>
      <c r="AD175" s="8"/>
    </row>
    <row r="176" spans="1:30" x14ac:dyDescent="0.2">
      <c r="A176" s="7" t="s">
        <v>4</v>
      </c>
      <c r="B176" s="7" t="s">
        <v>36</v>
      </c>
      <c r="C176" s="7" t="s">
        <v>6</v>
      </c>
      <c r="D176" s="7">
        <v>3</v>
      </c>
      <c r="E176" s="7">
        <v>130</v>
      </c>
      <c r="F176" s="7">
        <v>6</v>
      </c>
      <c r="G176" s="7" t="s">
        <v>27</v>
      </c>
      <c r="H176" s="7" t="s">
        <v>28</v>
      </c>
      <c r="I176" s="7">
        <v>1056</v>
      </c>
      <c r="J176" s="7">
        <v>1.0505</v>
      </c>
      <c r="K176" s="7">
        <v>1056</v>
      </c>
      <c r="L176" s="7">
        <v>1.1315</v>
      </c>
      <c r="M176" s="7">
        <f t="shared" si="10"/>
        <v>8.0999999999999961E-2</v>
      </c>
      <c r="N176" s="8">
        <v>0.2</v>
      </c>
      <c r="P176" s="8">
        <v>0</v>
      </c>
      <c r="S176" s="8"/>
      <c r="T176" s="9">
        <v>41332</v>
      </c>
      <c r="U176" s="9">
        <v>41359</v>
      </c>
      <c r="V176" s="8">
        <v>27</v>
      </c>
      <c r="W176" s="8">
        <f t="shared" si="11"/>
        <v>0.21555308600745648</v>
      </c>
      <c r="X176" s="8">
        <f t="shared" si="12"/>
        <v>2.6611492099685998</v>
      </c>
      <c r="Y176" s="8"/>
      <c r="Z176" s="8"/>
      <c r="AA176" s="8"/>
      <c r="AB176" s="8"/>
      <c r="AC176" s="8"/>
      <c r="AD176" s="8"/>
    </row>
    <row r="177" spans="1:35" x14ac:dyDescent="0.2">
      <c r="A177" s="7" t="s">
        <v>4</v>
      </c>
      <c r="B177" s="7" t="s">
        <v>36</v>
      </c>
      <c r="C177" s="7" t="s">
        <v>6</v>
      </c>
      <c r="D177" s="7">
        <v>7</v>
      </c>
      <c r="E177" s="7">
        <v>131</v>
      </c>
      <c r="F177" s="7">
        <v>1</v>
      </c>
      <c r="G177" s="7" t="s">
        <v>27</v>
      </c>
      <c r="H177" s="7" t="s">
        <v>28</v>
      </c>
      <c r="I177" s="7">
        <v>1186</v>
      </c>
      <c r="J177" s="7">
        <v>1.0517000000000001</v>
      </c>
      <c r="K177" s="7">
        <v>1186</v>
      </c>
      <c r="N177" s="8"/>
      <c r="S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5" x14ac:dyDescent="0.2">
      <c r="A178" s="7" t="s">
        <v>4</v>
      </c>
      <c r="B178" s="7" t="s">
        <v>36</v>
      </c>
      <c r="C178" s="7" t="s">
        <v>6</v>
      </c>
      <c r="D178" s="7">
        <v>7</v>
      </c>
      <c r="E178" s="7">
        <v>132</v>
      </c>
      <c r="F178" s="7">
        <v>2</v>
      </c>
      <c r="G178" s="7" t="s">
        <v>27</v>
      </c>
      <c r="H178" s="7" t="s">
        <v>28</v>
      </c>
      <c r="I178" s="7">
        <v>1196</v>
      </c>
      <c r="J178" s="7">
        <v>1.0452999999999999</v>
      </c>
      <c r="K178" s="7">
        <v>1196</v>
      </c>
      <c r="N178" s="8"/>
      <c r="S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5" x14ac:dyDescent="0.2">
      <c r="A179" s="7" t="s">
        <v>4</v>
      </c>
      <c r="B179" s="7" t="s">
        <v>36</v>
      </c>
      <c r="C179" s="7" t="s">
        <v>6</v>
      </c>
      <c r="D179" s="7">
        <v>7</v>
      </c>
      <c r="E179" s="7">
        <v>133</v>
      </c>
      <c r="F179" s="7">
        <v>3</v>
      </c>
      <c r="G179" s="7" t="s">
        <v>27</v>
      </c>
      <c r="H179" s="7" t="s">
        <v>28</v>
      </c>
      <c r="I179" s="7">
        <v>1206</v>
      </c>
      <c r="J179" s="7">
        <v>1.0435000000000001</v>
      </c>
      <c r="K179" s="7">
        <v>1206</v>
      </c>
      <c r="N179" s="8"/>
      <c r="S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5" x14ac:dyDescent="0.2">
      <c r="A180" s="7" t="s">
        <v>4</v>
      </c>
      <c r="B180" s="7" t="s">
        <v>36</v>
      </c>
      <c r="C180" s="7" t="s">
        <v>6</v>
      </c>
      <c r="D180" s="7">
        <v>7</v>
      </c>
      <c r="E180" s="7">
        <v>134</v>
      </c>
      <c r="F180" s="7">
        <v>4</v>
      </c>
      <c r="G180" s="7" t="s">
        <v>27</v>
      </c>
      <c r="H180" s="7" t="s">
        <v>28</v>
      </c>
      <c r="I180" s="7">
        <v>1216</v>
      </c>
      <c r="J180" s="7">
        <v>1.0407999999999999</v>
      </c>
      <c r="K180" s="7">
        <v>1216</v>
      </c>
      <c r="N180" s="8"/>
      <c r="S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5" x14ac:dyDescent="0.2">
      <c r="A181" s="7" t="s">
        <v>4</v>
      </c>
      <c r="B181" s="7" t="s">
        <v>36</v>
      </c>
      <c r="C181" s="7" t="s">
        <v>6</v>
      </c>
      <c r="D181" s="7">
        <v>7</v>
      </c>
      <c r="E181" s="7">
        <v>135</v>
      </c>
      <c r="F181" s="7">
        <v>5</v>
      </c>
      <c r="G181" s="7" t="s">
        <v>27</v>
      </c>
      <c r="H181" s="7" t="s">
        <v>28</v>
      </c>
      <c r="I181" s="7">
        <v>1226</v>
      </c>
      <c r="J181" s="7">
        <v>1.0511999999999999</v>
      </c>
      <c r="K181" s="7">
        <v>1226</v>
      </c>
      <c r="N181" s="8"/>
      <c r="S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5" x14ac:dyDescent="0.2">
      <c r="A182" s="7" t="s">
        <v>4</v>
      </c>
      <c r="B182" s="7" t="s">
        <v>36</v>
      </c>
      <c r="C182" s="7" t="s">
        <v>6</v>
      </c>
      <c r="D182" s="7">
        <v>7</v>
      </c>
      <c r="E182" s="7">
        <v>136</v>
      </c>
      <c r="F182" s="7">
        <v>6</v>
      </c>
      <c r="G182" s="7" t="s">
        <v>27</v>
      </c>
      <c r="H182" s="7" t="s">
        <v>28</v>
      </c>
      <c r="I182" s="7">
        <v>1236</v>
      </c>
      <c r="J182" s="7">
        <v>1.0557000000000001</v>
      </c>
      <c r="K182" s="7">
        <v>1236</v>
      </c>
      <c r="N182" s="8"/>
      <c r="S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5" x14ac:dyDescent="0.2">
      <c r="A183" s="7" t="s">
        <v>4</v>
      </c>
      <c r="B183" s="7" t="s">
        <v>36</v>
      </c>
      <c r="C183" s="7" t="s">
        <v>6</v>
      </c>
      <c r="D183" s="7">
        <v>24</v>
      </c>
      <c r="E183" s="7">
        <v>137</v>
      </c>
      <c r="F183" s="7">
        <v>1</v>
      </c>
      <c r="G183" s="7" t="s">
        <v>27</v>
      </c>
      <c r="H183" s="7" t="s">
        <v>28</v>
      </c>
      <c r="I183" s="7">
        <v>1366</v>
      </c>
      <c r="J183" s="7">
        <v>1.0446</v>
      </c>
      <c r="K183" s="7">
        <v>1366</v>
      </c>
      <c r="L183" s="7">
        <v>1.1215999999999999</v>
      </c>
      <c r="M183" s="7">
        <f t="shared" ref="M183:M214" si="14">L183-J183</f>
        <v>7.6999999999999957E-2</v>
      </c>
      <c r="N183" s="8">
        <v>0</v>
      </c>
      <c r="P183" s="8">
        <v>0</v>
      </c>
      <c r="S183" s="8"/>
      <c r="T183" s="9">
        <v>41332</v>
      </c>
      <c r="U183" s="9">
        <v>41359</v>
      </c>
      <c r="V183" s="8">
        <v>27</v>
      </c>
      <c r="W183" s="8">
        <f t="shared" ref="W183:W214" si="15">N183*EXP((LN(2)/$S$3)*V183)</f>
        <v>0</v>
      </c>
      <c r="X183" s="8">
        <f t="shared" ref="X183:X214" si="16">W183/M183</f>
        <v>0</v>
      </c>
      <c r="Y183" s="8">
        <f>AVERAGE(X183:X188)</f>
        <v>0</v>
      </c>
      <c r="Z183" s="8">
        <f>_xlfn.STDEV.S(X183:X188)</f>
        <v>0</v>
      </c>
      <c r="AA183" s="8"/>
      <c r="AB183" s="8"/>
      <c r="AC183" s="8"/>
      <c r="AD183" s="8"/>
    </row>
    <row r="184" spans="1:35" x14ac:dyDescent="0.2">
      <c r="A184" s="7" t="s">
        <v>4</v>
      </c>
      <c r="B184" s="7" t="s">
        <v>36</v>
      </c>
      <c r="C184" s="7" t="s">
        <v>6</v>
      </c>
      <c r="D184" s="7">
        <v>24</v>
      </c>
      <c r="E184" s="7">
        <v>138</v>
      </c>
      <c r="F184" s="7">
        <v>2</v>
      </c>
      <c r="G184" s="7" t="s">
        <v>27</v>
      </c>
      <c r="H184" s="7" t="s">
        <v>28</v>
      </c>
      <c r="I184" s="7">
        <v>1376</v>
      </c>
      <c r="J184" s="7">
        <v>1.0490999999999999</v>
      </c>
      <c r="K184" s="7">
        <v>1376</v>
      </c>
      <c r="L184" s="7">
        <v>1.1173</v>
      </c>
      <c r="M184" s="7">
        <f t="shared" si="14"/>
        <v>6.8200000000000038E-2</v>
      </c>
      <c r="N184" s="8">
        <v>0</v>
      </c>
      <c r="P184" s="8">
        <v>0</v>
      </c>
      <c r="S184" s="8"/>
      <c r="T184" s="9">
        <v>41332</v>
      </c>
      <c r="U184" s="9">
        <v>41359</v>
      </c>
      <c r="V184" s="8">
        <v>27</v>
      </c>
      <c r="W184" s="8">
        <f t="shared" si="15"/>
        <v>0</v>
      </c>
      <c r="X184" s="8">
        <f t="shared" si="16"/>
        <v>0</v>
      </c>
      <c r="Y184" s="8"/>
      <c r="Z184" s="8"/>
      <c r="AA184" s="8"/>
      <c r="AB184" s="8"/>
      <c r="AC184" s="8"/>
      <c r="AD184" s="8"/>
    </row>
    <row r="185" spans="1:35" x14ac:dyDescent="0.2">
      <c r="A185" s="7" t="s">
        <v>4</v>
      </c>
      <c r="B185" s="7" t="s">
        <v>36</v>
      </c>
      <c r="C185" s="7" t="s">
        <v>6</v>
      </c>
      <c r="D185" s="7">
        <v>24</v>
      </c>
      <c r="E185" s="7">
        <v>139</v>
      </c>
      <c r="F185" s="7">
        <v>4</v>
      </c>
      <c r="G185" s="7" t="s">
        <v>27</v>
      </c>
      <c r="H185" s="7" t="s">
        <v>28</v>
      </c>
      <c r="I185" s="7">
        <v>1386</v>
      </c>
      <c r="J185" s="7">
        <v>1.0510999999999999</v>
      </c>
      <c r="K185" s="7">
        <v>1386</v>
      </c>
      <c r="L185" s="7">
        <v>1.1467000000000001</v>
      </c>
      <c r="M185" s="7">
        <f t="shared" si="14"/>
        <v>9.5600000000000129E-2</v>
      </c>
      <c r="N185" s="8">
        <v>0</v>
      </c>
      <c r="P185" s="8">
        <v>0</v>
      </c>
      <c r="S185" s="8"/>
      <c r="T185" s="9">
        <v>41332</v>
      </c>
      <c r="U185" s="9">
        <v>41359</v>
      </c>
      <c r="V185" s="8">
        <v>27</v>
      </c>
      <c r="W185" s="8">
        <f t="shared" si="15"/>
        <v>0</v>
      </c>
      <c r="X185" s="8">
        <f t="shared" si="16"/>
        <v>0</v>
      </c>
      <c r="Y185" s="8"/>
      <c r="Z185" s="8"/>
      <c r="AA185" s="8"/>
      <c r="AB185" s="8"/>
      <c r="AC185" s="8"/>
      <c r="AD185" s="8"/>
    </row>
    <row r="186" spans="1:35" x14ac:dyDescent="0.2">
      <c r="A186" s="7" t="s">
        <v>4</v>
      </c>
      <c r="B186" s="7" t="s">
        <v>36</v>
      </c>
      <c r="C186" s="7" t="s">
        <v>6</v>
      </c>
      <c r="D186" s="7">
        <v>24</v>
      </c>
      <c r="E186" s="7">
        <v>140</v>
      </c>
      <c r="F186" s="7">
        <v>3</v>
      </c>
      <c r="G186" s="7" t="s">
        <v>27</v>
      </c>
      <c r="H186" s="7" t="s">
        <v>28</v>
      </c>
      <c r="I186" s="7">
        <v>1396</v>
      </c>
      <c r="J186" s="7">
        <v>1.0553999999999999</v>
      </c>
      <c r="K186" s="7">
        <v>1396</v>
      </c>
      <c r="L186" s="7">
        <v>1.1197999999999999</v>
      </c>
      <c r="M186" s="7">
        <f t="shared" si="14"/>
        <v>6.4400000000000013E-2</v>
      </c>
      <c r="N186" s="8">
        <v>0</v>
      </c>
      <c r="P186" s="8">
        <v>0</v>
      </c>
      <c r="S186" s="8"/>
      <c r="T186" s="9">
        <v>41332</v>
      </c>
      <c r="U186" s="9">
        <v>41359</v>
      </c>
      <c r="V186" s="8">
        <v>27</v>
      </c>
      <c r="W186" s="8">
        <f t="shared" si="15"/>
        <v>0</v>
      </c>
      <c r="X186" s="8">
        <f t="shared" si="16"/>
        <v>0</v>
      </c>
      <c r="Y186" s="8"/>
      <c r="Z186" s="8"/>
      <c r="AA186" s="8"/>
      <c r="AB186" s="8"/>
      <c r="AC186" s="8"/>
      <c r="AD186" s="8"/>
    </row>
    <row r="187" spans="1:35" x14ac:dyDescent="0.2">
      <c r="A187" s="7" t="s">
        <v>4</v>
      </c>
      <c r="B187" s="7" t="s">
        <v>36</v>
      </c>
      <c r="C187" s="7" t="s">
        <v>6</v>
      </c>
      <c r="D187" s="7">
        <v>24</v>
      </c>
      <c r="E187" s="7">
        <v>141</v>
      </c>
      <c r="F187" s="7">
        <v>5</v>
      </c>
      <c r="G187" s="7" t="s">
        <v>27</v>
      </c>
      <c r="H187" s="7" t="s">
        <v>28</v>
      </c>
      <c r="I187" s="7">
        <v>1406</v>
      </c>
      <c r="J187" s="7">
        <v>1.0422</v>
      </c>
      <c r="K187" s="7">
        <v>1406</v>
      </c>
      <c r="L187" s="7">
        <v>1.0940000000000001</v>
      </c>
      <c r="M187" s="7">
        <f t="shared" si="14"/>
        <v>5.1800000000000068E-2</v>
      </c>
      <c r="N187" s="8">
        <v>0</v>
      </c>
      <c r="P187" s="8">
        <v>0</v>
      </c>
      <c r="S187" s="8"/>
      <c r="T187" s="9">
        <v>41332</v>
      </c>
      <c r="U187" s="9">
        <v>41359</v>
      </c>
      <c r="V187" s="8">
        <v>27</v>
      </c>
      <c r="W187" s="8">
        <f t="shared" si="15"/>
        <v>0</v>
      </c>
      <c r="X187" s="8">
        <f t="shared" si="16"/>
        <v>0</v>
      </c>
      <c r="Y187" s="8"/>
      <c r="Z187" s="8"/>
      <c r="AA187" s="8"/>
      <c r="AB187" s="8"/>
      <c r="AC187" s="8"/>
      <c r="AD187" s="8"/>
    </row>
    <row r="188" spans="1:35" x14ac:dyDescent="0.2">
      <c r="A188" s="7" t="s">
        <v>4</v>
      </c>
      <c r="B188" s="7" t="s">
        <v>36</v>
      </c>
      <c r="C188" s="7" t="s">
        <v>6</v>
      </c>
      <c r="D188" s="7">
        <v>24</v>
      </c>
      <c r="E188" s="7">
        <v>142</v>
      </c>
      <c r="F188" s="7">
        <v>6</v>
      </c>
      <c r="G188" s="7" t="s">
        <v>27</v>
      </c>
      <c r="H188" s="7" t="s">
        <v>28</v>
      </c>
      <c r="I188" s="7">
        <v>1416</v>
      </c>
      <c r="J188" s="7">
        <v>1.0492999999999999</v>
      </c>
      <c r="K188" s="7">
        <v>1416</v>
      </c>
      <c r="L188" s="7">
        <v>1.1094999999999999</v>
      </c>
      <c r="M188" s="7">
        <f t="shared" si="14"/>
        <v>6.0200000000000031E-2</v>
      </c>
      <c r="N188" s="8">
        <v>0</v>
      </c>
      <c r="P188" s="8">
        <v>0</v>
      </c>
      <c r="S188" s="8"/>
      <c r="T188" s="9">
        <v>41332</v>
      </c>
      <c r="U188" s="9">
        <v>41359</v>
      </c>
      <c r="V188" s="8">
        <v>27</v>
      </c>
      <c r="W188" s="8">
        <f t="shared" si="15"/>
        <v>0</v>
      </c>
      <c r="X188" s="8">
        <f t="shared" si="16"/>
        <v>0</v>
      </c>
      <c r="Y188" s="8"/>
      <c r="Z188" s="8"/>
      <c r="AA188" s="8"/>
      <c r="AB188" s="8"/>
      <c r="AC188" s="8"/>
      <c r="AD188" s="8"/>
    </row>
    <row r="189" spans="1:35" x14ac:dyDescent="0.2">
      <c r="A189" s="7" t="s">
        <v>4</v>
      </c>
      <c r="B189" s="7" t="s">
        <v>36</v>
      </c>
      <c r="C189" s="7" t="s">
        <v>6</v>
      </c>
      <c r="D189" s="7">
        <v>48</v>
      </c>
      <c r="E189" s="7">
        <v>143</v>
      </c>
      <c r="F189" s="7">
        <v>1</v>
      </c>
      <c r="G189" s="7" t="s">
        <v>27</v>
      </c>
      <c r="H189" s="7" t="s">
        <v>28</v>
      </c>
      <c r="I189" s="7">
        <v>1546</v>
      </c>
      <c r="J189" s="7">
        <v>1.0608</v>
      </c>
      <c r="K189" s="7">
        <v>1546</v>
      </c>
      <c r="L189" s="7">
        <v>1.0912999999999999</v>
      </c>
      <c r="M189" s="7">
        <f t="shared" si="14"/>
        <v>3.0499999999999972E-2</v>
      </c>
      <c r="N189" s="8">
        <v>1.7</v>
      </c>
      <c r="P189" s="8">
        <v>0</v>
      </c>
      <c r="S189" s="8"/>
      <c r="T189" s="9">
        <v>41332</v>
      </c>
      <c r="U189" s="9">
        <v>41359</v>
      </c>
      <c r="V189" s="8">
        <v>27</v>
      </c>
      <c r="W189" s="8">
        <f t="shared" si="15"/>
        <v>1.83220123106338</v>
      </c>
      <c r="X189" s="8">
        <f t="shared" si="16"/>
        <v>60.072171510274806</v>
      </c>
      <c r="Y189" s="8">
        <f>AVERAGE(X189:X194)</f>
        <v>14.323090305194929</v>
      </c>
      <c r="Z189" s="8">
        <f>_xlfn.STDEV.S(X189:X194)</f>
        <v>24.685337381502098</v>
      </c>
      <c r="AA189" s="8"/>
      <c r="AB189" s="8"/>
      <c r="AC189" s="8"/>
      <c r="AD189" s="8"/>
      <c r="AI189" s="7" t="s">
        <v>51</v>
      </c>
    </row>
    <row r="190" spans="1:35" x14ac:dyDescent="0.2">
      <c r="A190" s="7" t="s">
        <v>4</v>
      </c>
      <c r="B190" s="7" t="s">
        <v>36</v>
      </c>
      <c r="C190" s="7" t="s">
        <v>6</v>
      </c>
      <c r="D190" s="7">
        <v>48</v>
      </c>
      <c r="E190" s="7">
        <v>144</v>
      </c>
      <c r="F190" s="7">
        <v>2</v>
      </c>
      <c r="G190" s="7" t="s">
        <v>27</v>
      </c>
      <c r="H190" s="7" t="s">
        <v>28</v>
      </c>
      <c r="I190" s="7">
        <v>1556</v>
      </c>
      <c r="J190" s="7">
        <v>1.0437000000000001</v>
      </c>
      <c r="K190" s="7">
        <v>1556</v>
      </c>
      <c r="L190" s="7">
        <v>1.1188</v>
      </c>
      <c r="M190" s="7">
        <f t="shared" si="14"/>
        <v>7.5099999999999945E-2</v>
      </c>
      <c r="N190" s="8">
        <v>0</v>
      </c>
      <c r="P190" s="8">
        <v>0</v>
      </c>
      <c r="S190" s="8"/>
      <c r="T190" s="9">
        <v>41332</v>
      </c>
      <c r="U190" s="9">
        <v>41359</v>
      </c>
      <c r="V190" s="8">
        <v>27</v>
      </c>
      <c r="W190" s="8">
        <f t="shared" si="15"/>
        <v>0</v>
      </c>
      <c r="X190" s="8">
        <f t="shared" si="16"/>
        <v>0</v>
      </c>
      <c r="Y190" s="8"/>
      <c r="Z190" s="8"/>
      <c r="AA190" s="8"/>
      <c r="AB190" s="8"/>
      <c r="AC190" s="8"/>
      <c r="AD190" s="8"/>
    </row>
    <row r="191" spans="1:35" x14ac:dyDescent="0.2">
      <c r="A191" s="7" t="s">
        <v>4</v>
      </c>
      <c r="B191" s="7" t="s">
        <v>36</v>
      </c>
      <c r="C191" s="7" t="s">
        <v>6</v>
      </c>
      <c r="D191" s="7">
        <v>48</v>
      </c>
      <c r="E191" s="7">
        <v>145</v>
      </c>
      <c r="F191" s="7">
        <v>3</v>
      </c>
      <c r="G191" s="7" t="s">
        <v>27</v>
      </c>
      <c r="H191" s="7" t="s">
        <v>28</v>
      </c>
      <c r="I191" s="7">
        <v>1566</v>
      </c>
      <c r="J191" s="7">
        <v>1.0589</v>
      </c>
      <c r="K191" s="7">
        <v>1566</v>
      </c>
      <c r="L191" s="7">
        <v>1.1214</v>
      </c>
      <c r="M191" s="7">
        <f t="shared" si="14"/>
        <v>6.25E-2</v>
      </c>
      <c r="N191" s="8">
        <v>1.5</v>
      </c>
      <c r="P191" s="8">
        <v>0</v>
      </c>
      <c r="S191" s="8"/>
      <c r="T191" s="9">
        <v>41332</v>
      </c>
      <c r="U191" s="9">
        <v>41359</v>
      </c>
      <c r="V191" s="8">
        <v>27</v>
      </c>
      <c r="W191" s="8">
        <f t="shared" si="15"/>
        <v>1.6166481450559234</v>
      </c>
      <c r="X191" s="8">
        <f t="shared" si="16"/>
        <v>25.866370320894774</v>
      </c>
      <c r="Y191" s="8"/>
      <c r="Z191" s="8"/>
      <c r="AA191" s="8"/>
      <c r="AB191" s="8"/>
      <c r="AC191" s="8"/>
      <c r="AD191" s="8"/>
    </row>
    <row r="192" spans="1:35" x14ac:dyDescent="0.2">
      <c r="A192" s="7" t="s">
        <v>4</v>
      </c>
      <c r="B192" s="7" t="s">
        <v>36</v>
      </c>
      <c r="C192" s="7" t="s">
        <v>6</v>
      </c>
      <c r="D192" s="7">
        <v>48</v>
      </c>
      <c r="E192" s="7">
        <v>146</v>
      </c>
      <c r="F192" s="7">
        <v>4</v>
      </c>
      <c r="G192" s="7" t="s">
        <v>27</v>
      </c>
      <c r="H192" s="7" t="s">
        <v>28</v>
      </c>
      <c r="I192" s="7">
        <v>1576</v>
      </c>
      <c r="J192" s="7">
        <v>1.0539000000000001</v>
      </c>
      <c r="K192" s="7">
        <v>1576</v>
      </c>
      <c r="L192" s="7">
        <v>1.1417999999999999</v>
      </c>
      <c r="M192" s="7">
        <f t="shared" si="14"/>
        <v>8.7899999999999867E-2</v>
      </c>
      <c r="N192" s="8">
        <v>0</v>
      </c>
      <c r="P192" s="8">
        <v>0</v>
      </c>
      <c r="S192" s="8"/>
      <c r="T192" s="9">
        <v>41332</v>
      </c>
      <c r="U192" s="9">
        <v>41359</v>
      </c>
      <c r="V192" s="8">
        <v>27</v>
      </c>
      <c r="W192" s="8">
        <f t="shared" si="15"/>
        <v>0</v>
      </c>
      <c r="X192" s="8">
        <f t="shared" si="16"/>
        <v>0</v>
      </c>
      <c r="Y192" s="8"/>
      <c r="Z192" s="8"/>
      <c r="AA192" s="8"/>
      <c r="AB192" s="8"/>
      <c r="AC192" s="8"/>
      <c r="AD192" s="8"/>
    </row>
    <row r="193" spans="1:30" x14ac:dyDescent="0.2">
      <c r="A193" s="7" t="s">
        <v>4</v>
      </c>
      <c r="B193" s="7" t="s">
        <v>36</v>
      </c>
      <c r="C193" s="7" t="s">
        <v>6</v>
      </c>
      <c r="D193" s="7">
        <v>48</v>
      </c>
      <c r="E193" s="7">
        <v>147</v>
      </c>
      <c r="F193" s="7">
        <v>5</v>
      </c>
      <c r="G193" s="7" t="s">
        <v>27</v>
      </c>
      <c r="H193" s="7" t="s">
        <v>28</v>
      </c>
      <c r="I193" s="7">
        <v>1586</v>
      </c>
      <c r="J193" s="7">
        <v>1.0472999999999999</v>
      </c>
      <c r="K193" s="7">
        <v>1586</v>
      </c>
      <c r="L193" s="7">
        <v>1.1032</v>
      </c>
      <c r="M193" s="7">
        <f t="shared" si="14"/>
        <v>5.5900000000000061E-2</v>
      </c>
      <c r="N193" s="8">
        <v>0</v>
      </c>
      <c r="P193" s="8">
        <v>0</v>
      </c>
      <c r="S193" s="8"/>
      <c r="T193" s="9">
        <v>41332</v>
      </c>
      <c r="U193" s="9">
        <v>41359</v>
      </c>
      <c r="V193" s="8">
        <v>27</v>
      </c>
      <c r="W193" s="8">
        <f t="shared" si="15"/>
        <v>0</v>
      </c>
      <c r="X193" s="8">
        <f t="shared" si="16"/>
        <v>0</v>
      </c>
      <c r="Y193" s="8"/>
      <c r="Z193" s="8"/>
      <c r="AA193" s="8"/>
      <c r="AB193" s="8"/>
      <c r="AC193" s="8"/>
      <c r="AD193" s="8"/>
    </row>
    <row r="194" spans="1:30" x14ac:dyDescent="0.2">
      <c r="A194" s="7" t="s">
        <v>4</v>
      </c>
      <c r="B194" s="7" t="s">
        <v>36</v>
      </c>
      <c r="C194" s="7" t="s">
        <v>6</v>
      </c>
      <c r="D194" s="7">
        <v>48</v>
      </c>
      <c r="E194" s="7">
        <v>148</v>
      </c>
      <c r="F194" s="7">
        <v>6</v>
      </c>
      <c r="G194" s="7" t="s">
        <v>27</v>
      </c>
      <c r="H194" s="7" t="s">
        <v>28</v>
      </c>
      <c r="I194" s="7">
        <v>1596</v>
      </c>
      <c r="J194" s="7">
        <v>1.0585</v>
      </c>
      <c r="K194" s="7">
        <v>1596</v>
      </c>
      <c r="L194" s="7">
        <v>1.1039000000000001</v>
      </c>
      <c r="M194" s="7">
        <f t="shared" si="14"/>
        <v>4.5400000000000107E-2</v>
      </c>
      <c r="N194" s="8">
        <v>0</v>
      </c>
      <c r="P194" s="8">
        <v>0</v>
      </c>
      <c r="S194" s="8"/>
      <c r="T194" s="9">
        <v>41332</v>
      </c>
      <c r="U194" s="9">
        <v>41359</v>
      </c>
      <c r="V194" s="8">
        <v>27</v>
      </c>
      <c r="W194" s="8">
        <f t="shared" si="15"/>
        <v>0</v>
      </c>
      <c r="X194" s="8">
        <f t="shared" si="16"/>
        <v>0</v>
      </c>
      <c r="Y194" s="8"/>
      <c r="Z194" s="8"/>
      <c r="AA194" s="8"/>
      <c r="AB194" s="8"/>
      <c r="AC194" s="8"/>
      <c r="AD194" s="8"/>
    </row>
    <row r="195" spans="1:30" x14ac:dyDescent="0.2">
      <c r="A195" s="7" t="s">
        <v>4</v>
      </c>
      <c r="B195" s="7" t="s">
        <v>36</v>
      </c>
      <c r="C195" s="7" t="s">
        <v>7</v>
      </c>
      <c r="D195" s="7">
        <v>3</v>
      </c>
      <c r="E195" s="7">
        <v>149</v>
      </c>
      <c r="F195" s="7">
        <v>1</v>
      </c>
      <c r="G195" s="7" t="s">
        <v>27</v>
      </c>
      <c r="H195" s="7" t="s">
        <v>28</v>
      </c>
      <c r="I195" s="7">
        <v>1066</v>
      </c>
      <c r="J195" s="7">
        <v>1.0542</v>
      </c>
      <c r="K195" s="7">
        <v>1066</v>
      </c>
      <c r="L195" s="7">
        <v>1.0999000000000001</v>
      </c>
      <c r="M195" s="7">
        <f t="shared" si="14"/>
        <v>4.5700000000000074E-2</v>
      </c>
      <c r="N195" s="8">
        <v>0</v>
      </c>
      <c r="S195" s="8"/>
      <c r="T195" s="9">
        <v>41332</v>
      </c>
      <c r="U195" s="9">
        <v>41359</v>
      </c>
      <c r="V195" s="8">
        <v>27</v>
      </c>
      <c r="W195" s="8">
        <f t="shared" si="15"/>
        <v>0</v>
      </c>
      <c r="X195" s="8">
        <f t="shared" si="16"/>
        <v>0</v>
      </c>
      <c r="Y195" s="8">
        <f>AVERAGE(X195:X200)</f>
        <v>4.9081212710031297</v>
      </c>
      <c r="Z195" s="8">
        <f>_xlfn.STDEV.S(X195:X200)</f>
        <v>10.010572018388526</v>
      </c>
      <c r="AA195" s="8"/>
      <c r="AB195" s="8">
        <f t="shared" ref="AB195:AB218" si="17">X195/2.4</f>
        <v>0</v>
      </c>
      <c r="AC195" s="8"/>
      <c r="AD195" s="8"/>
    </row>
    <row r="196" spans="1:30" x14ac:dyDescent="0.2">
      <c r="A196" s="7" t="s">
        <v>4</v>
      </c>
      <c r="B196" s="7" t="s">
        <v>36</v>
      </c>
      <c r="C196" s="7" t="s">
        <v>7</v>
      </c>
      <c r="D196" s="7">
        <v>3</v>
      </c>
      <c r="E196" s="7">
        <v>150</v>
      </c>
      <c r="F196" s="7">
        <v>2</v>
      </c>
      <c r="G196" s="7" t="s">
        <v>27</v>
      </c>
      <c r="H196" s="7" t="s">
        <v>28</v>
      </c>
      <c r="I196" s="7">
        <v>1076</v>
      </c>
      <c r="J196" s="7">
        <v>1.0454000000000001</v>
      </c>
      <c r="K196" s="7">
        <v>1076</v>
      </c>
      <c r="L196" s="7">
        <v>1.1013999999999999</v>
      </c>
      <c r="M196" s="7">
        <f t="shared" si="14"/>
        <v>5.5999999999999828E-2</v>
      </c>
      <c r="N196" s="8">
        <v>1.3</v>
      </c>
      <c r="S196" s="8"/>
      <c r="T196" s="9">
        <v>41332</v>
      </c>
      <c r="U196" s="9">
        <v>41359</v>
      </c>
      <c r="V196" s="8">
        <v>27</v>
      </c>
      <c r="W196" s="8">
        <f t="shared" si="15"/>
        <v>1.401095059048467</v>
      </c>
      <c r="X196" s="8">
        <f t="shared" si="16"/>
        <v>25.01955462586556</v>
      </c>
      <c r="Y196" s="8"/>
      <c r="Z196" s="8"/>
      <c r="AA196" s="8"/>
      <c r="AB196" s="8">
        <f t="shared" si="17"/>
        <v>10.424814427443984</v>
      </c>
      <c r="AC196" s="8"/>
      <c r="AD196" s="8"/>
    </row>
    <row r="197" spans="1:30" x14ac:dyDescent="0.2">
      <c r="A197" s="7" t="s">
        <v>4</v>
      </c>
      <c r="B197" s="7" t="s">
        <v>36</v>
      </c>
      <c r="C197" s="7" t="s">
        <v>7</v>
      </c>
      <c r="D197" s="7">
        <v>3</v>
      </c>
      <c r="E197" s="7">
        <v>151</v>
      </c>
      <c r="F197" s="7">
        <v>3</v>
      </c>
      <c r="G197" s="7" t="s">
        <v>27</v>
      </c>
      <c r="H197" s="7" t="s">
        <v>28</v>
      </c>
      <c r="I197" s="7">
        <v>1086</v>
      </c>
      <c r="J197" s="7">
        <v>1.0508999999999999</v>
      </c>
      <c r="K197" s="7">
        <v>1086</v>
      </c>
      <c r="L197" s="7">
        <v>1.1238999999999999</v>
      </c>
      <c r="M197" s="7">
        <f t="shared" si="14"/>
        <v>7.2999999999999954E-2</v>
      </c>
      <c r="N197" s="8">
        <v>0.3</v>
      </c>
      <c r="S197" s="8"/>
      <c r="T197" s="9">
        <v>41332</v>
      </c>
      <c r="U197" s="9">
        <v>41359</v>
      </c>
      <c r="V197" s="8">
        <v>27</v>
      </c>
      <c r="W197" s="8">
        <f t="shared" si="15"/>
        <v>0.32332962901118467</v>
      </c>
      <c r="X197" s="8">
        <f t="shared" si="16"/>
        <v>4.4291730001532175</v>
      </c>
      <c r="Y197" s="8"/>
      <c r="Z197" s="8"/>
      <c r="AA197" s="8"/>
      <c r="AB197" s="8">
        <f t="shared" si="17"/>
        <v>1.8454887500638406</v>
      </c>
      <c r="AC197" s="8"/>
      <c r="AD197" s="8"/>
    </row>
    <row r="198" spans="1:30" x14ac:dyDescent="0.2">
      <c r="A198" s="7" t="s">
        <v>4</v>
      </c>
      <c r="B198" s="7" t="s">
        <v>36</v>
      </c>
      <c r="C198" s="7" t="s">
        <v>7</v>
      </c>
      <c r="D198" s="7">
        <v>3</v>
      </c>
      <c r="E198" s="7">
        <v>152</v>
      </c>
      <c r="F198" s="7">
        <v>4</v>
      </c>
      <c r="G198" s="7" t="s">
        <v>27</v>
      </c>
      <c r="H198" s="7" t="s">
        <v>28</v>
      </c>
      <c r="I198" s="7">
        <v>1096</v>
      </c>
      <c r="J198" s="7">
        <v>1.0468</v>
      </c>
      <c r="K198" s="7">
        <v>1096</v>
      </c>
      <c r="L198" s="7">
        <v>1.1037999999999999</v>
      </c>
      <c r="M198" s="7">
        <f t="shared" si="14"/>
        <v>5.699999999999994E-2</v>
      </c>
      <c r="N198" s="8">
        <v>0</v>
      </c>
      <c r="S198" s="8"/>
      <c r="T198" s="9">
        <v>41332</v>
      </c>
      <c r="U198" s="9">
        <v>41359</v>
      </c>
      <c r="V198" s="8">
        <v>27</v>
      </c>
      <c r="W198" s="8">
        <f t="shared" si="15"/>
        <v>0</v>
      </c>
      <c r="X198" s="8">
        <f t="shared" si="16"/>
        <v>0</v>
      </c>
      <c r="Y198" s="8"/>
      <c r="Z198" s="8"/>
      <c r="AA198" s="8"/>
      <c r="AB198" s="8">
        <f t="shared" si="17"/>
        <v>0</v>
      </c>
      <c r="AC198" s="8"/>
      <c r="AD198" s="8"/>
    </row>
    <row r="199" spans="1:30" x14ac:dyDescent="0.2">
      <c r="A199" s="7" t="s">
        <v>4</v>
      </c>
      <c r="B199" s="7" t="s">
        <v>36</v>
      </c>
      <c r="C199" s="7" t="s">
        <v>7</v>
      </c>
      <c r="D199" s="7">
        <v>3</v>
      </c>
      <c r="E199" s="7">
        <v>153</v>
      </c>
      <c r="F199" s="7">
        <v>5</v>
      </c>
      <c r="G199" s="7" t="s">
        <v>27</v>
      </c>
      <c r="H199" s="7" t="s">
        <v>28</v>
      </c>
      <c r="I199" s="7">
        <v>1106</v>
      </c>
      <c r="J199" s="7">
        <v>1.0513999999999999</v>
      </c>
      <c r="K199" s="7">
        <v>1106</v>
      </c>
      <c r="L199" s="7">
        <v>1.1281000000000001</v>
      </c>
      <c r="M199" s="7">
        <f t="shared" si="14"/>
        <v>7.6700000000000212E-2</v>
      </c>
      <c r="N199" s="8">
        <v>0</v>
      </c>
      <c r="S199" s="8"/>
      <c r="T199" s="9">
        <v>41332</v>
      </c>
      <c r="U199" s="9">
        <v>41359</v>
      </c>
      <c r="V199" s="8">
        <v>27</v>
      </c>
      <c r="W199" s="8">
        <f t="shared" si="15"/>
        <v>0</v>
      </c>
      <c r="X199" s="8">
        <f t="shared" si="16"/>
        <v>0</v>
      </c>
      <c r="Y199" s="8"/>
      <c r="Z199" s="8"/>
      <c r="AA199" s="8"/>
      <c r="AB199" s="8">
        <f t="shared" si="17"/>
        <v>0</v>
      </c>
      <c r="AC199" s="8"/>
      <c r="AD199" s="8"/>
    </row>
    <row r="200" spans="1:30" x14ac:dyDescent="0.2">
      <c r="A200" s="7" t="s">
        <v>4</v>
      </c>
      <c r="B200" s="7" t="s">
        <v>36</v>
      </c>
      <c r="C200" s="7" t="s">
        <v>7</v>
      </c>
      <c r="D200" s="7">
        <v>3</v>
      </c>
      <c r="E200" s="7">
        <v>154</v>
      </c>
      <c r="F200" s="7">
        <v>6</v>
      </c>
      <c r="G200" s="7" t="s">
        <v>27</v>
      </c>
      <c r="H200" s="7" t="s">
        <v>28</v>
      </c>
      <c r="I200" s="7">
        <v>1116</v>
      </c>
      <c r="J200" s="7">
        <v>1.0406</v>
      </c>
      <c r="K200" s="7">
        <v>1116</v>
      </c>
      <c r="L200" s="7">
        <v>1.0821000000000001</v>
      </c>
      <c r="M200" s="7">
        <f t="shared" si="14"/>
        <v>4.1500000000000092E-2</v>
      </c>
      <c r="N200" s="8">
        <v>0</v>
      </c>
      <c r="S200" s="8"/>
      <c r="T200" s="9">
        <v>41332</v>
      </c>
      <c r="U200" s="9">
        <v>41359</v>
      </c>
      <c r="V200" s="8">
        <v>27</v>
      </c>
      <c r="W200" s="8">
        <f t="shared" si="15"/>
        <v>0</v>
      </c>
      <c r="X200" s="8">
        <f t="shared" si="16"/>
        <v>0</v>
      </c>
      <c r="Y200" s="8"/>
      <c r="Z200" s="8"/>
      <c r="AA200" s="8"/>
      <c r="AB200" s="8">
        <f t="shared" si="17"/>
        <v>0</v>
      </c>
      <c r="AC200" s="8"/>
      <c r="AD200" s="8"/>
    </row>
    <row r="201" spans="1:30" x14ac:dyDescent="0.2">
      <c r="A201" s="7" t="s">
        <v>4</v>
      </c>
      <c r="B201" s="7" t="s">
        <v>36</v>
      </c>
      <c r="C201" s="7" t="s">
        <v>7</v>
      </c>
      <c r="D201" s="7">
        <v>7</v>
      </c>
      <c r="E201" s="7">
        <v>155</v>
      </c>
      <c r="F201" s="7">
        <v>1</v>
      </c>
      <c r="G201" s="7" t="s">
        <v>27</v>
      </c>
      <c r="H201" s="7" t="s">
        <v>28</v>
      </c>
      <c r="I201" s="7">
        <v>1246</v>
      </c>
      <c r="J201" s="7">
        <v>1.0428999999999999</v>
      </c>
      <c r="K201" s="7">
        <v>1246</v>
      </c>
      <c r="L201" s="7">
        <v>1.1076999999999999</v>
      </c>
      <c r="M201" s="7">
        <f t="shared" si="14"/>
        <v>6.4799999999999969E-2</v>
      </c>
      <c r="N201" s="8">
        <v>0</v>
      </c>
      <c r="S201" s="8"/>
      <c r="T201" s="9">
        <v>41332</v>
      </c>
      <c r="U201" s="9">
        <v>41359</v>
      </c>
      <c r="V201" s="8">
        <v>27</v>
      </c>
      <c r="W201" s="8">
        <f t="shared" si="15"/>
        <v>0</v>
      </c>
      <c r="X201" s="8">
        <f t="shared" si="16"/>
        <v>0</v>
      </c>
      <c r="Y201" s="8">
        <f>AVERAGE(X201:X206)</f>
        <v>8.0140372719953827</v>
      </c>
      <c r="Z201" s="8">
        <f>_xlfn.STDEV.S(X201:X206)</f>
        <v>16.395973535553221</v>
      </c>
      <c r="AA201" s="8"/>
      <c r="AB201" s="8">
        <f t="shared" si="17"/>
        <v>0</v>
      </c>
      <c r="AC201" s="8"/>
      <c r="AD201" s="8"/>
    </row>
    <row r="202" spans="1:30" x14ac:dyDescent="0.2">
      <c r="A202" s="7" t="s">
        <v>4</v>
      </c>
      <c r="B202" s="7" t="s">
        <v>36</v>
      </c>
      <c r="C202" s="7" t="s">
        <v>7</v>
      </c>
      <c r="D202" s="7">
        <v>7</v>
      </c>
      <c r="E202" s="7">
        <v>156</v>
      </c>
      <c r="F202" s="7">
        <v>2</v>
      </c>
      <c r="G202" s="7" t="s">
        <v>27</v>
      </c>
      <c r="H202" s="7" t="s">
        <v>28</v>
      </c>
      <c r="I202" s="7">
        <v>1256</v>
      </c>
      <c r="J202" s="7">
        <v>1.0557000000000001</v>
      </c>
      <c r="K202" s="7">
        <v>1256</v>
      </c>
      <c r="L202" s="7">
        <v>1.1163000000000001</v>
      </c>
      <c r="M202" s="7">
        <f t="shared" si="14"/>
        <v>6.0599999999999987E-2</v>
      </c>
      <c r="N202" s="8">
        <v>0</v>
      </c>
      <c r="S202" s="8"/>
      <c r="T202" s="9">
        <v>41332</v>
      </c>
      <c r="U202" s="9">
        <v>41359</v>
      </c>
      <c r="V202" s="8">
        <v>27</v>
      </c>
      <c r="W202" s="8">
        <f t="shared" si="15"/>
        <v>0</v>
      </c>
      <c r="X202" s="8">
        <f t="shared" si="16"/>
        <v>0</v>
      </c>
      <c r="Y202" s="8"/>
      <c r="Z202" s="8"/>
      <c r="AA202" s="8"/>
      <c r="AB202" s="8">
        <f t="shared" si="17"/>
        <v>0</v>
      </c>
      <c r="AC202" s="8"/>
      <c r="AD202" s="8"/>
    </row>
    <row r="203" spans="1:30" x14ac:dyDescent="0.2">
      <c r="A203" s="7" t="s">
        <v>4</v>
      </c>
      <c r="B203" s="7" t="s">
        <v>36</v>
      </c>
      <c r="C203" s="7" t="s">
        <v>7</v>
      </c>
      <c r="D203" s="7">
        <v>7</v>
      </c>
      <c r="E203" s="7">
        <v>157</v>
      </c>
      <c r="F203" s="7">
        <v>3</v>
      </c>
      <c r="G203" s="7" t="s">
        <v>27</v>
      </c>
      <c r="H203" s="7" t="s">
        <v>28</v>
      </c>
      <c r="I203" s="7">
        <v>1266</v>
      </c>
      <c r="J203" s="7">
        <v>1.0578000000000001</v>
      </c>
      <c r="K203" s="7">
        <v>1266</v>
      </c>
      <c r="L203" s="7">
        <v>1.1446000000000001</v>
      </c>
      <c r="M203" s="7">
        <f t="shared" si="14"/>
        <v>8.6799999999999988E-2</v>
      </c>
      <c r="N203" s="8">
        <v>3.3</v>
      </c>
      <c r="S203" s="8"/>
      <c r="T203" s="9">
        <v>41332</v>
      </c>
      <c r="U203" s="9">
        <v>41359</v>
      </c>
      <c r="V203" s="8">
        <v>27</v>
      </c>
      <c r="W203" s="8">
        <f t="shared" si="15"/>
        <v>3.5566259191230314</v>
      </c>
      <c r="X203" s="8">
        <f t="shared" si="16"/>
        <v>40.974952985288382</v>
      </c>
      <c r="Y203" s="8"/>
      <c r="Z203" s="8"/>
      <c r="AA203" s="8"/>
      <c r="AB203" s="8">
        <f t="shared" si="17"/>
        <v>17.072897077203493</v>
      </c>
      <c r="AC203" s="8"/>
      <c r="AD203" s="8"/>
    </row>
    <row r="204" spans="1:30" x14ac:dyDescent="0.2">
      <c r="A204" s="7" t="s">
        <v>4</v>
      </c>
      <c r="B204" s="7" t="s">
        <v>36</v>
      </c>
      <c r="C204" s="7" t="s">
        <v>7</v>
      </c>
      <c r="D204" s="7">
        <v>7</v>
      </c>
      <c r="E204" s="7">
        <v>158</v>
      </c>
      <c r="F204" s="7">
        <v>4</v>
      </c>
      <c r="G204" s="7" t="s">
        <v>27</v>
      </c>
      <c r="H204" s="7" t="s">
        <v>28</v>
      </c>
      <c r="I204" s="7">
        <v>1276</v>
      </c>
      <c r="J204" s="7">
        <v>1.0576000000000001</v>
      </c>
      <c r="K204" s="7">
        <v>1276</v>
      </c>
      <c r="L204" s="7">
        <v>1.1452</v>
      </c>
      <c r="M204" s="7">
        <f t="shared" si="14"/>
        <v>8.75999999999999E-2</v>
      </c>
      <c r="N204" s="8">
        <v>0</v>
      </c>
      <c r="S204" s="8"/>
      <c r="T204" s="9">
        <v>41332</v>
      </c>
      <c r="U204" s="9">
        <v>41359</v>
      </c>
      <c r="V204" s="8">
        <v>27</v>
      </c>
      <c r="W204" s="8">
        <f t="shared" si="15"/>
        <v>0</v>
      </c>
      <c r="X204" s="8">
        <f t="shared" si="16"/>
        <v>0</v>
      </c>
      <c r="Y204" s="8"/>
      <c r="Z204" s="8"/>
      <c r="AA204" s="8"/>
      <c r="AB204" s="8">
        <f t="shared" si="17"/>
        <v>0</v>
      </c>
      <c r="AC204" s="8"/>
      <c r="AD204" s="8"/>
    </row>
    <row r="205" spans="1:30" x14ac:dyDescent="0.2">
      <c r="A205" s="7" t="s">
        <v>4</v>
      </c>
      <c r="B205" s="7" t="s">
        <v>36</v>
      </c>
      <c r="C205" s="7" t="s">
        <v>7</v>
      </c>
      <c r="D205" s="7">
        <v>7</v>
      </c>
      <c r="E205" s="7">
        <v>159</v>
      </c>
      <c r="F205" s="7">
        <v>5</v>
      </c>
      <c r="G205" s="7" t="s">
        <v>27</v>
      </c>
      <c r="H205" s="7" t="s">
        <v>28</v>
      </c>
      <c r="I205" s="7">
        <v>1286</v>
      </c>
      <c r="J205" s="7">
        <v>1.0386</v>
      </c>
      <c r="K205" s="7">
        <v>1286</v>
      </c>
      <c r="L205" s="7">
        <v>1.1080000000000001</v>
      </c>
      <c r="M205" s="7">
        <f t="shared" si="14"/>
        <v>6.9400000000000128E-2</v>
      </c>
      <c r="N205" s="8">
        <v>0</v>
      </c>
      <c r="S205" s="8"/>
      <c r="T205" s="9">
        <v>41332</v>
      </c>
      <c r="U205" s="9">
        <v>41359</v>
      </c>
      <c r="V205" s="8">
        <v>27</v>
      </c>
      <c r="W205" s="8">
        <f t="shared" si="15"/>
        <v>0</v>
      </c>
      <c r="X205" s="8">
        <f t="shared" si="16"/>
        <v>0</v>
      </c>
      <c r="Y205" s="8"/>
      <c r="Z205" s="8"/>
      <c r="AA205" s="8"/>
      <c r="AB205" s="8">
        <f t="shared" si="17"/>
        <v>0</v>
      </c>
      <c r="AC205" s="8"/>
      <c r="AD205" s="8"/>
    </row>
    <row r="206" spans="1:30" x14ac:dyDescent="0.2">
      <c r="A206" s="7" t="s">
        <v>4</v>
      </c>
      <c r="B206" s="7" t="s">
        <v>36</v>
      </c>
      <c r="C206" s="7" t="s">
        <v>7</v>
      </c>
      <c r="D206" s="7">
        <v>7</v>
      </c>
      <c r="E206" s="7">
        <v>160</v>
      </c>
      <c r="F206" s="7">
        <v>6</v>
      </c>
      <c r="G206" s="7" t="s">
        <v>27</v>
      </c>
      <c r="H206" s="7" t="s">
        <v>28</v>
      </c>
      <c r="I206" s="7">
        <v>1296</v>
      </c>
      <c r="J206" s="7">
        <v>1.0546</v>
      </c>
      <c r="K206" s="7">
        <v>1296</v>
      </c>
      <c r="L206" s="7">
        <v>1.1304000000000001</v>
      </c>
      <c r="M206" s="7">
        <f t="shared" si="14"/>
        <v>7.580000000000009E-2</v>
      </c>
      <c r="N206" s="8">
        <v>0.5</v>
      </c>
      <c r="S206" s="8"/>
      <c r="T206" s="9">
        <v>41332</v>
      </c>
      <c r="U206" s="9">
        <v>41359</v>
      </c>
      <c r="V206" s="8">
        <v>27</v>
      </c>
      <c r="W206" s="8">
        <f t="shared" si="15"/>
        <v>0.53888271501864116</v>
      </c>
      <c r="X206" s="8">
        <f t="shared" si="16"/>
        <v>7.1092706466839122</v>
      </c>
      <c r="Y206" s="8"/>
      <c r="Z206" s="8"/>
      <c r="AA206" s="8"/>
      <c r="AB206" s="8">
        <f t="shared" si="17"/>
        <v>2.9621961027849637</v>
      </c>
      <c r="AC206" s="8"/>
      <c r="AD206" s="8"/>
    </row>
    <row r="207" spans="1:30" x14ac:dyDescent="0.2">
      <c r="A207" s="7" t="s">
        <v>4</v>
      </c>
      <c r="B207" s="7" t="s">
        <v>36</v>
      </c>
      <c r="C207" s="7" t="s">
        <v>7</v>
      </c>
      <c r="D207" s="7">
        <v>24</v>
      </c>
      <c r="E207" s="7">
        <v>161</v>
      </c>
      <c r="F207" s="7">
        <v>1</v>
      </c>
      <c r="G207" s="7" t="s">
        <v>27</v>
      </c>
      <c r="H207" s="7" t="s">
        <v>28</v>
      </c>
      <c r="I207" s="7">
        <v>1426</v>
      </c>
      <c r="J207" s="7">
        <v>1.0630999999999999</v>
      </c>
      <c r="K207" s="7">
        <v>1426</v>
      </c>
      <c r="L207" s="7">
        <v>1.1423000000000001</v>
      </c>
      <c r="M207" s="7">
        <f t="shared" si="14"/>
        <v>7.9200000000000159E-2</v>
      </c>
      <c r="N207" s="8">
        <v>0</v>
      </c>
      <c r="S207" s="8"/>
      <c r="T207" s="9">
        <v>41332</v>
      </c>
      <c r="U207" s="9">
        <v>41359</v>
      </c>
      <c r="V207" s="8">
        <v>27</v>
      </c>
      <c r="W207" s="8">
        <f t="shared" si="15"/>
        <v>0</v>
      </c>
      <c r="X207" s="8">
        <f t="shared" si="16"/>
        <v>0</v>
      </c>
      <c r="Y207" s="8">
        <f>AVERAGE(X207:X212)</f>
        <v>10.493377048158505</v>
      </c>
      <c r="Z207" s="8">
        <f>_xlfn.STDEV.S(X207:X212)</f>
        <v>20.206872795487467</v>
      </c>
      <c r="AA207" s="8"/>
      <c r="AB207" s="8">
        <f t="shared" si="17"/>
        <v>0</v>
      </c>
      <c r="AC207" s="8"/>
      <c r="AD207" s="8"/>
    </row>
    <row r="208" spans="1:30" x14ac:dyDescent="0.2">
      <c r="A208" s="7" t="s">
        <v>4</v>
      </c>
      <c r="B208" s="7" t="s">
        <v>36</v>
      </c>
      <c r="C208" s="7" t="s">
        <v>7</v>
      </c>
      <c r="D208" s="7">
        <v>24</v>
      </c>
      <c r="E208" s="7">
        <v>162</v>
      </c>
      <c r="F208" s="7">
        <v>2</v>
      </c>
      <c r="G208" s="7" t="s">
        <v>27</v>
      </c>
      <c r="H208" s="7" t="s">
        <v>28</v>
      </c>
      <c r="I208" s="7">
        <v>1436</v>
      </c>
      <c r="J208" s="7">
        <v>1.0599000000000001</v>
      </c>
      <c r="K208" s="7">
        <v>1436</v>
      </c>
      <c r="L208" s="7">
        <v>1.1440999999999999</v>
      </c>
      <c r="M208" s="7">
        <f t="shared" si="14"/>
        <v>8.4199999999999831E-2</v>
      </c>
      <c r="N208" s="8">
        <v>0</v>
      </c>
      <c r="S208" s="8"/>
      <c r="T208" s="9">
        <v>41332</v>
      </c>
      <c r="U208" s="9">
        <v>41359</v>
      </c>
      <c r="V208" s="8">
        <v>27</v>
      </c>
      <c r="W208" s="8">
        <f t="shared" si="15"/>
        <v>0</v>
      </c>
      <c r="X208" s="8">
        <f t="shared" si="16"/>
        <v>0</v>
      </c>
      <c r="Y208" s="8"/>
      <c r="Z208" s="8"/>
      <c r="AA208" s="8"/>
      <c r="AB208" s="8">
        <f t="shared" si="17"/>
        <v>0</v>
      </c>
      <c r="AC208" s="8"/>
      <c r="AD208" s="8"/>
    </row>
    <row r="209" spans="1:35" x14ac:dyDescent="0.2">
      <c r="A209" s="7" t="s">
        <v>4</v>
      </c>
      <c r="B209" s="7" t="s">
        <v>36</v>
      </c>
      <c r="C209" s="7" t="s">
        <v>7</v>
      </c>
      <c r="D209" s="7">
        <v>24</v>
      </c>
      <c r="E209" s="7">
        <v>163</v>
      </c>
      <c r="F209" s="7">
        <v>3</v>
      </c>
      <c r="G209" s="7" t="s">
        <v>27</v>
      </c>
      <c r="H209" s="7" t="s">
        <v>28</v>
      </c>
      <c r="I209" s="7">
        <v>1446</v>
      </c>
      <c r="J209" s="7">
        <v>1.0568</v>
      </c>
      <c r="K209" s="7">
        <v>1446</v>
      </c>
      <c r="L209" s="7">
        <v>1.1102000000000001</v>
      </c>
      <c r="M209" s="7">
        <f t="shared" si="14"/>
        <v>5.3400000000000114E-2</v>
      </c>
      <c r="N209" s="8">
        <v>2.5</v>
      </c>
      <c r="S209" s="8"/>
      <c r="T209" s="9">
        <v>41332</v>
      </c>
      <c r="U209" s="9">
        <v>41359</v>
      </c>
      <c r="V209" s="8">
        <v>27</v>
      </c>
      <c r="W209" s="8">
        <f t="shared" si="15"/>
        <v>2.6944135750932059</v>
      </c>
      <c r="X209" s="8">
        <f t="shared" si="16"/>
        <v>50.457183054179779</v>
      </c>
      <c r="Y209" s="8"/>
      <c r="Z209" s="8"/>
      <c r="AA209" s="8"/>
      <c r="AB209" s="8">
        <f t="shared" si="17"/>
        <v>21.023826272574908</v>
      </c>
      <c r="AC209" s="8"/>
      <c r="AD209" s="8"/>
    </row>
    <row r="210" spans="1:35" x14ac:dyDescent="0.2">
      <c r="A210" s="7" t="s">
        <v>4</v>
      </c>
      <c r="B210" s="7" t="s">
        <v>36</v>
      </c>
      <c r="C210" s="7" t="s">
        <v>7</v>
      </c>
      <c r="D210" s="7">
        <v>24</v>
      </c>
      <c r="E210" s="7">
        <v>164</v>
      </c>
      <c r="F210" s="7">
        <v>4</v>
      </c>
      <c r="G210" s="7" t="s">
        <v>27</v>
      </c>
      <c r="H210" s="7" t="s">
        <v>28</v>
      </c>
      <c r="I210" s="7">
        <v>1456</v>
      </c>
      <c r="J210" s="7">
        <v>1.0582</v>
      </c>
      <c r="K210" s="7">
        <v>1456</v>
      </c>
      <c r="L210" s="7">
        <v>1.1245000000000001</v>
      </c>
      <c r="M210" s="7">
        <f t="shared" si="14"/>
        <v>6.6300000000000026E-2</v>
      </c>
      <c r="N210" s="8">
        <v>0</v>
      </c>
      <c r="S210" s="8"/>
      <c r="T210" s="9">
        <v>41332</v>
      </c>
      <c r="U210" s="9">
        <v>41359</v>
      </c>
      <c r="V210" s="8">
        <v>27</v>
      </c>
      <c r="W210" s="8">
        <f t="shared" si="15"/>
        <v>0</v>
      </c>
      <c r="X210" s="8">
        <f t="shared" si="16"/>
        <v>0</v>
      </c>
      <c r="Y210" s="8"/>
      <c r="Z210" s="8"/>
      <c r="AA210" s="8"/>
      <c r="AB210" s="8">
        <f t="shared" si="17"/>
        <v>0</v>
      </c>
      <c r="AC210" s="8"/>
      <c r="AD210" s="8"/>
    </row>
    <row r="211" spans="1:35" x14ac:dyDescent="0.2">
      <c r="A211" s="7" t="s">
        <v>4</v>
      </c>
      <c r="B211" s="7" t="s">
        <v>36</v>
      </c>
      <c r="C211" s="7" t="s">
        <v>7</v>
      </c>
      <c r="D211" s="7">
        <v>24</v>
      </c>
      <c r="E211" s="7">
        <v>165</v>
      </c>
      <c r="F211" s="7">
        <v>5</v>
      </c>
      <c r="G211" s="7" t="s">
        <v>27</v>
      </c>
      <c r="H211" s="7" t="s">
        <v>28</v>
      </c>
      <c r="I211" s="7">
        <v>1466</v>
      </c>
      <c r="J211" s="7">
        <v>1.0526</v>
      </c>
      <c r="K211" s="7">
        <v>1466</v>
      </c>
      <c r="L211" s="7">
        <v>1.1123000000000001</v>
      </c>
      <c r="M211" s="7">
        <f t="shared" si="14"/>
        <v>5.9700000000000086E-2</v>
      </c>
      <c r="N211" s="8">
        <v>0</v>
      </c>
      <c r="S211" s="8"/>
      <c r="T211" s="9">
        <v>41332</v>
      </c>
      <c r="U211" s="9">
        <v>41359</v>
      </c>
      <c r="V211" s="8">
        <v>27</v>
      </c>
      <c r="W211" s="8">
        <f t="shared" si="15"/>
        <v>0</v>
      </c>
      <c r="X211" s="8">
        <f t="shared" si="16"/>
        <v>0</v>
      </c>
      <c r="Y211" s="8"/>
      <c r="Z211" s="8"/>
      <c r="AA211" s="8"/>
      <c r="AB211" s="8">
        <f t="shared" si="17"/>
        <v>0</v>
      </c>
      <c r="AC211" s="8"/>
      <c r="AD211" s="8"/>
    </row>
    <row r="212" spans="1:35" x14ac:dyDescent="0.2">
      <c r="A212" s="7" t="s">
        <v>4</v>
      </c>
      <c r="B212" s="7" t="s">
        <v>36</v>
      </c>
      <c r="C212" s="7" t="s">
        <v>7</v>
      </c>
      <c r="D212" s="7">
        <v>24</v>
      </c>
      <c r="E212" s="7">
        <v>166</v>
      </c>
      <c r="F212" s="7">
        <v>6</v>
      </c>
      <c r="G212" s="7" t="s">
        <v>27</v>
      </c>
      <c r="H212" s="7" t="s">
        <v>28</v>
      </c>
      <c r="I212" s="7">
        <v>1476</v>
      </c>
      <c r="J212" s="7">
        <v>1.0490999999999999</v>
      </c>
      <c r="K212" s="7">
        <v>1476</v>
      </c>
      <c r="L212" s="7">
        <v>1.1353</v>
      </c>
      <c r="M212" s="7">
        <f t="shared" si="14"/>
        <v>8.6200000000000054E-2</v>
      </c>
      <c r="N212" s="8">
        <v>1</v>
      </c>
      <c r="S212" s="8"/>
      <c r="T212" s="9">
        <v>41332</v>
      </c>
      <c r="U212" s="9">
        <v>41359</v>
      </c>
      <c r="V212" s="8">
        <v>27</v>
      </c>
      <c r="W212" s="8">
        <f t="shared" si="15"/>
        <v>1.0777654300372823</v>
      </c>
      <c r="X212" s="8">
        <f t="shared" si="16"/>
        <v>12.503079234771249</v>
      </c>
      <c r="Y212" s="8"/>
      <c r="Z212" s="8"/>
      <c r="AA212" s="8"/>
      <c r="AB212" s="8">
        <f t="shared" si="17"/>
        <v>5.2096163478213544</v>
      </c>
      <c r="AC212" s="8"/>
      <c r="AD212" s="8"/>
    </row>
    <row r="213" spans="1:35" x14ac:dyDescent="0.2">
      <c r="A213" s="7" t="s">
        <v>4</v>
      </c>
      <c r="B213" s="7" t="s">
        <v>36</v>
      </c>
      <c r="C213" s="7" t="s">
        <v>7</v>
      </c>
      <c r="D213" s="7">
        <v>48</v>
      </c>
      <c r="E213" s="7">
        <v>167</v>
      </c>
      <c r="F213" s="7">
        <v>1</v>
      </c>
      <c r="G213" s="7" t="s">
        <v>27</v>
      </c>
      <c r="H213" s="7" t="s">
        <v>28</v>
      </c>
      <c r="I213" s="7">
        <v>1606</v>
      </c>
      <c r="J213" s="7">
        <v>1.0548999999999999</v>
      </c>
      <c r="K213" s="7">
        <v>1606</v>
      </c>
      <c r="L213" s="7">
        <v>1.1272</v>
      </c>
      <c r="M213" s="7">
        <f t="shared" si="14"/>
        <v>7.2300000000000031E-2</v>
      </c>
      <c r="N213" s="8">
        <v>0</v>
      </c>
      <c r="S213" s="8"/>
      <c r="T213" s="9">
        <v>41332</v>
      </c>
      <c r="U213" s="9">
        <v>41359</v>
      </c>
      <c r="V213" s="8">
        <v>27</v>
      </c>
      <c r="W213" s="8">
        <f t="shared" si="15"/>
        <v>0</v>
      </c>
      <c r="X213" s="8">
        <f t="shared" si="16"/>
        <v>0</v>
      </c>
      <c r="Y213" s="8">
        <f>AVERAGE(X213:X218)</f>
        <v>0</v>
      </c>
      <c r="Z213" s="8">
        <f>_xlfn.STDEV.S(X213:X218)</f>
        <v>0</v>
      </c>
      <c r="AA213" s="8"/>
      <c r="AB213" s="8">
        <f t="shared" si="17"/>
        <v>0</v>
      </c>
      <c r="AC213" s="8"/>
      <c r="AD213" s="8"/>
      <c r="AI213" s="7" t="s">
        <v>50</v>
      </c>
    </row>
    <row r="214" spans="1:35" x14ac:dyDescent="0.2">
      <c r="A214" s="7" t="s">
        <v>4</v>
      </c>
      <c r="B214" s="7" t="s">
        <v>36</v>
      </c>
      <c r="C214" s="7" t="s">
        <v>7</v>
      </c>
      <c r="D214" s="7">
        <v>48</v>
      </c>
      <c r="E214" s="7">
        <v>168</v>
      </c>
      <c r="F214" s="7">
        <v>2</v>
      </c>
      <c r="G214" s="7" t="s">
        <v>27</v>
      </c>
      <c r="H214" s="7" t="s">
        <v>28</v>
      </c>
      <c r="I214" s="7">
        <v>1616</v>
      </c>
      <c r="J214" s="7">
        <v>1.0558000000000001</v>
      </c>
      <c r="K214" s="7">
        <v>1616</v>
      </c>
      <c r="L214" s="7">
        <v>1.1323000000000001</v>
      </c>
      <c r="M214" s="7">
        <f t="shared" si="14"/>
        <v>7.6500000000000012E-2</v>
      </c>
      <c r="N214" s="8">
        <v>0</v>
      </c>
      <c r="S214" s="8"/>
      <c r="T214" s="9">
        <v>41332</v>
      </c>
      <c r="U214" s="9">
        <v>41359</v>
      </c>
      <c r="V214" s="8">
        <v>27</v>
      </c>
      <c r="W214" s="8">
        <f t="shared" si="15"/>
        <v>0</v>
      </c>
      <c r="X214" s="8">
        <f t="shared" si="16"/>
        <v>0</v>
      </c>
      <c r="Y214" s="8"/>
      <c r="Z214" s="8"/>
      <c r="AA214" s="8"/>
      <c r="AB214" s="8">
        <f t="shared" si="17"/>
        <v>0</v>
      </c>
      <c r="AC214" s="8"/>
      <c r="AD214" s="8"/>
    </row>
    <row r="215" spans="1:35" x14ac:dyDescent="0.2">
      <c r="A215" s="7" t="s">
        <v>4</v>
      </c>
      <c r="B215" s="7" t="s">
        <v>36</v>
      </c>
      <c r="C215" s="7" t="s">
        <v>7</v>
      </c>
      <c r="D215" s="7">
        <v>48</v>
      </c>
      <c r="E215" s="7">
        <v>169</v>
      </c>
      <c r="F215" s="7">
        <v>3</v>
      </c>
      <c r="G215" s="7" t="s">
        <v>27</v>
      </c>
      <c r="H215" s="7" t="s">
        <v>28</v>
      </c>
      <c r="I215" s="7">
        <v>1626</v>
      </c>
      <c r="J215" s="7">
        <v>1.0637000000000001</v>
      </c>
      <c r="K215" s="7">
        <v>1626</v>
      </c>
      <c r="L215" s="7">
        <v>1.1188</v>
      </c>
      <c r="M215" s="7">
        <f t="shared" ref="M215:M246" si="18">L215-J215</f>
        <v>5.5099999999999927E-2</v>
      </c>
      <c r="N215" s="8">
        <v>0</v>
      </c>
      <c r="S215" s="8"/>
      <c r="T215" s="9">
        <v>41332</v>
      </c>
      <c r="U215" s="9">
        <v>41359</v>
      </c>
      <c r="V215" s="8">
        <v>27</v>
      </c>
      <c r="W215" s="8">
        <f t="shared" ref="W215:W246" si="19">N215*EXP((LN(2)/$S$3)*V215)</f>
        <v>0</v>
      </c>
      <c r="X215" s="8">
        <f t="shared" ref="X215:X246" si="20">W215/M215</f>
        <v>0</v>
      </c>
      <c r="Y215" s="8"/>
      <c r="Z215" s="8"/>
      <c r="AA215" s="8"/>
      <c r="AB215" s="8">
        <f t="shared" si="17"/>
        <v>0</v>
      </c>
      <c r="AC215" s="8"/>
      <c r="AD215" s="8"/>
    </row>
    <row r="216" spans="1:35" x14ac:dyDescent="0.2">
      <c r="A216" s="7" t="s">
        <v>4</v>
      </c>
      <c r="B216" s="7" t="s">
        <v>36</v>
      </c>
      <c r="C216" s="7" t="s">
        <v>7</v>
      </c>
      <c r="D216" s="7">
        <v>48</v>
      </c>
      <c r="E216" s="7">
        <v>170</v>
      </c>
      <c r="F216" s="7">
        <v>4</v>
      </c>
      <c r="G216" s="7" t="s">
        <v>27</v>
      </c>
      <c r="H216" s="7" t="s">
        <v>28</v>
      </c>
      <c r="I216" s="7">
        <v>1636</v>
      </c>
      <c r="J216" s="7">
        <v>1.0442</v>
      </c>
      <c r="K216" s="7">
        <v>1636</v>
      </c>
      <c r="L216" s="7">
        <v>1.1242000000000001</v>
      </c>
      <c r="M216" s="7">
        <f t="shared" si="18"/>
        <v>8.0000000000000071E-2</v>
      </c>
      <c r="N216" s="8">
        <v>0</v>
      </c>
      <c r="S216" s="8"/>
      <c r="T216" s="9">
        <v>41332</v>
      </c>
      <c r="U216" s="9">
        <v>41359</v>
      </c>
      <c r="V216" s="8">
        <v>27</v>
      </c>
      <c r="W216" s="8">
        <f t="shared" si="19"/>
        <v>0</v>
      </c>
      <c r="X216" s="8">
        <f t="shared" si="20"/>
        <v>0</v>
      </c>
      <c r="Y216" s="8"/>
      <c r="Z216" s="8"/>
      <c r="AA216" s="8"/>
      <c r="AB216" s="8">
        <f t="shared" si="17"/>
        <v>0</v>
      </c>
      <c r="AC216" s="8"/>
      <c r="AD216" s="8"/>
    </row>
    <row r="217" spans="1:35" x14ac:dyDescent="0.2">
      <c r="A217" s="7" t="s">
        <v>4</v>
      </c>
      <c r="B217" s="7" t="s">
        <v>36</v>
      </c>
      <c r="C217" s="7" t="s">
        <v>7</v>
      </c>
      <c r="D217" s="7">
        <v>48</v>
      </c>
      <c r="E217" s="7">
        <v>171</v>
      </c>
      <c r="F217" s="7">
        <v>5</v>
      </c>
      <c r="G217" s="7" t="s">
        <v>27</v>
      </c>
      <c r="H217" s="7" t="s">
        <v>28</v>
      </c>
      <c r="I217" s="7">
        <v>1646</v>
      </c>
      <c r="J217" s="7">
        <v>1.0571999999999999</v>
      </c>
      <c r="K217" s="7">
        <v>1646</v>
      </c>
      <c r="L217" s="7">
        <v>1.1054999999999999</v>
      </c>
      <c r="M217" s="7">
        <f t="shared" si="18"/>
        <v>4.830000000000001E-2</v>
      </c>
      <c r="N217" s="8">
        <v>0</v>
      </c>
      <c r="S217" s="8"/>
      <c r="T217" s="9">
        <v>41332</v>
      </c>
      <c r="U217" s="9">
        <v>41359</v>
      </c>
      <c r="V217" s="8">
        <v>27</v>
      </c>
      <c r="W217" s="8">
        <f t="shared" si="19"/>
        <v>0</v>
      </c>
      <c r="X217" s="8">
        <f t="shared" si="20"/>
        <v>0</v>
      </c>
      <c r="Y217" s="8"/>
      <c r="Z217" s="8"/>
      <c r="AA217" s="8"/>
      <c r="AB217" s="8">
        <f t="shared" si="17"/>
        <v>0</v>
      </c>
      <c r="AC217" s="8"/>
      <c r="AD217" s="8"/>
    </row>
    <row r="218" spans="1:35" x14ac:dyDescent="0.2">
      <c r="A218" s="7" t="s">
        <v>4</v>
      </c>
      <c r="B218" s="7" t="s">
        <v>36</v>
      </c>
      <c r="C218" s="7" t="s">
        <v>7</v>
      </c>
      <c r="D218" s="7">
        <v>48</v>
      </c>
      <c r="E218" s="7">
        <v>172</v>
      </c>
      <c r="F218" s="7">
        <v>6</v>
      </c>
      <c r="G218" s="7" t="s">
        <v>27</v>
      </c>
      <c r="H218" s="7" t="s">
        <v>28</v>
      </c>
      <c r="I218" s="7">
        <v>1656</v>
      </c>
      <c r="J218" s="7">
        <v>1.0504</v>
      </c>
      <c r="K218" s="7">
        <v>1656</v>
      </c>
      <c r="L218" s="7">
        <v>1.1244000000000001</v>
      </c>
      <c r="M218" s="7">
        <f t="shared" si="18"/>
        <v>7.4000000000000066E-2</v>
      </c>
      <c r="N218" s="8">
        <v>0</v>
      </c>
      <c r="S218" s="8"/>
      <c r="T218" s="9">
        <v>41332</v>
      </c>
      <c r="U218" s="9">
        <v>41359</v>
      </c>
      <c r="V218" s="8">
        <v>27</v>
      </c>
      <c r="W218" s="8">
        <f t="shared" si="19"/>
        <v>0</v>
      </c>
      <c r="X218" s="8">
        <f t="shared" si="20"/>
        <v>0</v>
      </c>
      <c r="Y218" s="8"/>
      <c r="Z218" s="8"/>
      <c r="AA218" s="8"/>
      <c r="AB218" s="8">
        <f t="shared" si="17"/>
        <v>0</v>
      </c>
      <c r="AC218" s="8"/>
      <c r="AD218" s="8"/>
    </row>
    <row r="219" spans="1:35" x14ac:dyDescent="0.2">
      <c r="A219" s="7" t="s">
        <v>4</v>
      </c>
      <c r="B219" s="7" t="s">
        <v>36</v>
      </c>
      <c r="C219" s="7" t="s">
        <v>9</v>
      </c>
      <c r="D219" s="7">
        <v>3</v>
      </c>
      <c r="E219" s="7">
        <v>101</v>
      </c>
      <c r="F219" s="7">
        <v>1</v>
      </c>
      <c r="G219" s="7" t="s">
        <v>34</v>
      </c>
      <c r="H219" s="7" t="s">
        <v>34</v>
      </c>
      <c r="I219" s="7">
        <v>1129</v>
      </c>
      <c r="J219" s="7">
        <v>1.0556000000000001</v>
      </c>
      <c r="K219" s="7">
        <v>1129</v>
      </c>
      <c r="L219" s="7">
        <v>1.0660000000000001</v>
      </c>
      <c r="M219" s="7">
        <f t="shared" si="18"/>
        <v>1.0399999999999965E-2</v>
      </c>
      <c r="N219" s="8">
        <v>0.4</v>
      </c>
      <c r="S219" s="8"/>
      <c r="T219" s="9">
        <v>41332</v>
      </c>
      <c r="U219" s="9">
        <v>41373</v>
      </c>
      <c r="V219" s="8">
        <v>41</v>
      </c>
      <c r="W219" s="8">
        <f t="shared" si="19"/>
        <v>0.44817607213870075</v>
      </c>
      <c r="X219" s="8">
        <f t="shared" si="20"/>
        <v>43.093853090259834</v>
      </c>
      <c r="Y219" s="8">
        <f>AVERAGE(X219:X224)</f>
        <v>50.745712733042403</v>
      </c>
      <c r="Z219" s="8">
        <f>_xlfn.STDEV.S(X219:X224)</f>
        <v>98.165883445261585</v>
      </c>
      <c r="AA219" s="8"/>
      <c r="AB219" s="8">
        <f t="shared" ref="AB219:AB242" si="21">X219/2</f>
        <v>21.546926545129917</v>
      </c>
      <c r="AC219" s="8"/>
      <c r="AD219" s="8"/>
    </row>
    <row r="220" spans="1:35" x14ac:dyDescent="0.2">
      <c r="A220" s="7" t="s">
        <v>4</v>
      </c>
      <c r="B220" s="7" t="s">
        <v>36</v>
      </c>
      <c r="C220" s="7" t="s">
        <v>9</v>
      </c>
      <c r="D220" s="7">
        <v>3</v>
      </c>
      <c r="E220" s="7">
        <v>102</v>
      </c>
      <c r="F220" s="7">
        <v>2</v>
      </c>
      <c r="G220" s="7" t="s">
        <v>34</v>
      </c>
      <c r="H220" s="7" t="s">
        <v>34</v>
      </c>
      <c r="I220" s="7">
        <v>1139</v>
      </c>
      <c r="J220" s="7">
        <v>1.0565</v>
      </c>
      <c r="K220" s="7">
        <v>1139</v>
      </c>
      <c r="L220" s="7">
        <v>1.0987</v>
      </c>
      <c r="M220" s="7">
        <f t="shared" si="18"/>
        <v>4.2200000000000015E-2</v>
      </c>
      <c r="N220" s="8">
        <v>0</v>
      </c>
      <c r="S220" s="8"/>
      <c r="T220" s="9">
        <v>41332</v>
      </c>
      <c r="U220" s="9">
        <v>41373</v>
      </c>
      <c r="V220" s="8">
        <v>41</v>
      </c>
      <c r="W220" s="8">
        <f t="shared" si="19"/>
        <v>0</v>
      </c>
      <c r="X220" s="8">
        <f t="shared" si="20"/>
        <v>0</v>
      </c>
      <c r="Y220" s="8"/>
      <c r="Z220" s="8"/>
      <c r="AA220" s="8"/>
      <c r="AB220" s="8">
        <f t="shared" si="21"/>
        <v>0</v>
      </c>
      <c r="AC220" s="8"/>
      <c r="AD220" s="8"/>
    </row>
    <row r="221" spans="1:35" x14ac:dyDescent="0.2">
      <c r="A221" s="7" t="s">
        <v>4</v>
      </c>
      <c r="B221" s="7" t="s">
        <v>36</v>
      </c>
      <c r="C221" s="7" t="s">
        <v>9</v>
      </c>
      <c r="D221" s="7">
        <v>3</v>
      </c>
      <c r="E221" s="7">
        <v>103</v>
      </c>
      <c r="F221" s="7">
        <v>3</v>
      </c>
      <c r="G221" s="7" t="s">
        <v>34</v>
      </c>
      <c r="H221" s="7" t="s">
        <v>34</v>
      </c>
      <c r="I221" s="7">
        <v>1149</v>
      </c>
      <c r="J221" s="7">
        <v>1.0486</v>
      </c>
      <c r="K221" s="7">
        <v>1149</v>
      </c>
      <c r="L221" s="7">
        <v>1.0730999999999999</v>
      </c>
      <c r="M221" s="7">
        <f t="shared" si="18"/>
        <v>2.4499999999999966E-2</v>
      </c>
      <c r="N221" s="8">
        <v>0</v>
      </c>
      <c r="S221" s="8"/>
      <c r="T221" s="9">
        <v>41332</v>
      </c>
      <c r="U221" s="9">
        <v>41373</v>
      </c>
      <c r="V221" s="8">
        <v>41</v>
      </c>
      <c r="W221" s="8">
        <f t="shared" si="19"/>
        <v>0</v>
      </c>
      <c r="X221" s="8">
        <f t="shared" si="20"/>
        <v>0</v>
      </c>
      <c r="Y221" s="8"/>
      <c r="Z221" s="8"/>
      <c r="AA221" s="8"/>
      <c r="AB221" s="8">
        <f t="shared" si="21"/>
        <v>0</v>
      </c>
      <c r="AC221" s="8"/>
      <c r="AD221" s="8"/>
    </row>
    <row r="222" spans="1:35" x14ac:dyDescent="0.2">
      <c r="A222" s="7" t="s">
        <v>4</v>
      </c>
      <c r="B222" s="7" t="s">
        <v>36</v>
      </c>
      <c r="C222" s="7" t="s">
        <v>9</v>
      </c>
      <c r="D222" s="7">
        <v>3</v>
      </c>
      <c r="E222" s="7">
        <v>104</v>
      </c>
      <c r="F222" s="7">
        <v>4</v>
      </c>
      <c r="G222" s="7" t="s">
        <v>34</v>
      </c>
      <c r="H222" s="7" t="s">
        <v>34</v>
      </c>
      <c r="I222" s="7">
        <v>1159</v>
      </c>
      <c r="J222" s="7">
        <v>1.0518000000000001</v>
      </c>
      <c r="K222" s="7">
        <v>1159</v>
      </c>
      <c r="L222" s="7">
        <v>1.0688</v>
      </c>
      <c r="M222" s="7">
        <f t="shared" si="18"/>
        <v>1.6999999999999904E-2</v>
      </c>
      <c r="N222" s="8">
        <v>0.2</v>
      </c>
      <c r="S222" s="8"/>
      <c r="T222" s="9">
        <v>41332</v>
      </c>
      <c r="U222" s="9">
        <v>41373</v>
      </c>
      <c r="V222" s="8">
        <v>41</v>
      </c>
      <c r="W222" s="8">
        <f t="shared" si="19"/>
        <v>0.22408803606935038</v>
      </c>
      <c r="X222" s="8">
        <f t="shared" si="20"/>
        <v>13.181649180550096</v>
      </c>
      <c r="Y222" s="8"/>
      <c r="Z222" s="8"/>
      <c r="AA222" s="8"/>
      <c r="AB222" s="8">
        <f t="shared" si="21"/>
        <v>6.590824590275048</v>
      </c>
      <c r="AC222" s="8"/>
      <c r="AD222" s="8"/>
    </row>
    <row r="223" spans="1:35" x14ac:dyDescent="0.2">
      <c r="A223" s="7" t="s">
        <v>4</v>
      </c>
      <c r="B223" s="7" t="s">
        <v>36</v>
      </c>
      <c r="C223" s="7" t="s">
        <v>9</v>
      </c>
      <c r="D223" s="7">
        <v>3</v>
      </c>
      <c r="E223" s="7">
        <v>105</v>
      </c>
      <c r="F223" s="7">
        <v>5</v>
      </c>
      <c r="G223" s="7" t="s">
        <v>34</v>
      </c>
      <c r="H223" s="7" t="s">
        <v>34</v>
      </c>
      <c r="I223" s="7">
        <v>1169</v>
      </c>
      <c r="J223" s="7">
        <v>1.0588</v>
      </c>
      <c r="K223" s="7">
        <v>1169</v>
      </c>
      <c r="L223" s="7">
        <v>1.0746</v>
      </c>
      <c r="M223" s="7">
        <f t="shared" si="18"/>
        <v>1.5800000000000036E-2</v>
      </c>
      <c r="N223" s="8">
        <v>3.5</v>
      </c>
      <c r="S223" s="8"/>
      <c r="T223" s="9">
        <v>41332</v>
      </c>
      <c r="U223" s="9">
        <v>41373</v>
      </c>
      <c r="V223" s="8">
        <v>41</v>
      </c>
      <c r="W223" s="8">
        <f t="shared" si="19"/>
        <v>3.9215406312136314</v>
      </c>
      <c r="X223" s="8">
        <f t="shared" si="20"/>
        <v>248.19877412744447</v>
      </c>
      <c r="Y223" s="8"/>
      <c r="Z223" s="8"/>
      <c r="AA223" s="8"/>
      <c r="AB223" s="8">
        <f t="shared" si="21"/>
        <v>124.09938706372223</v>
      </c>
      <c r="AC223" s="8"/>
      <c r="AD223" s="8"/>
    </row>
    <row r="224" spans="1:35" x14ac:dyDescent="0.2">
      <c r="A224" s="7" t="s">
        <v>4</v>
      </c>
      <c r="B224" s="7" t="s">
        <v>36</v>
      </c>
      <c r="C224" s="7" t="s">
        <v>9</v>
      </c>
      <c r="D224" s="7">
        <v>3</v>
      </c>
      <c r="E224" s="7">
        <v>106</v>
      </c>
      <c r="F224" s="7">
        <v>6</v>
      </c>
      <c r="G224" s="7" t="s">
        <v>34</v>
      </c>
      <c r="H224" s="7" t="s">
        <v>34</v>
      </c>
      <c r="I224" s="7">
        <v>1179</v>
      </c>
      <c r="J224" s="7">
        <v>1.0452999999999999</v>
      </c>
      <c r="K224" s="7">
        <v>1179</v>
      </c>
      <c r="L224" s="7">
        <v>1.0657000000000001</v>
      </c>
      <c r="M224" s="7">
        <f t="shared" si="18"/>
        <v>2.0400000000000196E-2</v>
      </c>
      <c r="N224" s="8">
        <v>0</v>
      </c>
      <c r="S224" s="8"/>
      <c r="T224" s="9">
        <v>41332</v>
      </c>
      <c r="U224" s="9">
        <v>41373</v>
      </c>
      <c r="V224" s="8">
        <v>41</v>
      </c>
      <c r="W224" s="8">
        <f t="shared" si="19"/>
        <v>0</v>
      </c>
      <c r="X224" s="8">
        <f t="shared" si="20"/>
        <v>0</v>
      </c>
      <c r="Y224" s="8"/>
      <c r="Z224" s="8"/>
      <c r="AA224" s="8"/>
      <c r="AB224" s="8">
        <f t="shared" si="21"/>
        <v>0</v>
      </c>
      <c r="AC224" s="8"/>
      <c r="AD224" s="8"/>
    </row>
    <row r="225" spans="1:30" x14ac:dyDescent="0.2">
      <c r="A225" s="7" t="s">
        <v>4</v>
      </c>
      <c r="B225" s="7" t="s">
        <v>36</v>
      </c>
      <c r="C225" s="7" t="s">
        <v>9</v>
      </c>
      <c r="D225" s="7">
        <v>7</v>
      </c>
      <c r="E225" s="7">
        <v>107</v>
      </c>
      <c r="F225" s="7">
        <v>1</v>
      </c>
      <c r="G225" s="7" t="s">
        <v>34</v>
      </c>
      <c r="H225" s="7" t="s">
        <v>34</v>
      </c>
      <c r="I225" s="7">
        <v>1309</v>
      </c>
      <c r="J225" s="7">
        <v>1.0504</v>
      </c>
      <c r="K225" s="7">
        <v>1309</v>
      </c>
      <c r="L225" s="7">
        <v>1.0629</v>
      </c>
      <c r="M225" s="7">
        <f t="shared" si="18"/>
        <v>1.2499999999999956E-2</v>
      </c>
      <c r="N225" s="8">
        <v>1.9</v>
      </c>
      <c r="S225" s="8"/>
      <c r="T225" s="9">
        <v>41332</v>
      </c>
      <c r="U225" s="9">
        <v>41373</v>
      </c>
      <c r="V225" s="8">
        <v>41</v>
      </c>
      <c r="W225" s="8">
        <f t="shared" si="19"/>
        <v>2.1288363426588286</v>
      </c>
      <c r="X225" s="8">
        <f t="shared" si="20"/>
        <v>170.30690741270689</v>
      </c>
      <c r="Y225" s="8">
        <f>AVERAGE(X225:X230)</f>
        <v>28.384484568784483</v>
      </c>
      <c r="Z225" s="8">
        <f>_xlfn.STDEV.S(X225:X230)</f>
        <v>69.527503805424985</v>
      </c>
      <c r="AA225" s="8"/>
      <c r="AB225" s="8">
        <f t="shared" si="21"/>
        <v>85.153453706353446</v>
      </c>
      <c r="AC225" s="8"/>
      <c r="AD225" s="8"/>
    </row>
    <row r="226" spans="1:30" x14ac:dyDescent="0.2">
      <c r="A226" s="7" t="s">
        <v>4</v>
      </c>
      <c r="B226" s="7" t="s">
        <v>36</v>
      </c>
      <c r="C226" s="7" t="s">
        <v>9</v>
      </c>
      <c r="D226" s="7">
        <v>7</v>
      </c>
      <c r="E226" s="7">
        <v>108</v>
      </c>
      <c r="F226" s="7">
        <v>2</v>
      </c>
      <c r="G226" s="7" t="s">
        <v>34</v>
      </c>
      <c r="H226" s="7" t="s">
        <v>34</v>
      </c>
      <c r="I226" s="7">
        <v>1319</v>
      </c>
      <c r="J226" s="7">
        <v>1.0402</v>
      </c>
      <c r="K226" s="7">
        <v>1319</v>
      </c>
      <c r="L226" s="7">
        <v>1.0782</v>
      </c>
      <c r="M226" s="7">
        <f t="shared" si="18"/>
        <v>3.8000000000000034E-2</v>
      </c>
      <c r="N226" s="8">
        <v>0</v>
      </c>
      <c r="S226" s="8"/>
      <c r="T226" s="9">
        <v>41332</v>
      </c>
      <c r="U226" s="9">
        <v>41373</v>
      </c>
      <c r="V226" s="8">
        <v>41</v>
      </c>
      <c r="W226" s="8">
        <f t="shared" si="19"/>
        <v>0</v>
      </c>
      <c r="X226" s="8">
        <f t="shared" si="20"/>
        <v>0</v>
      </c>
      <c r="Y226" s="8"/>
      <c r="Z226" s="8"/>
      <c r="AA226" s="8"/>
      <c r="AB226" s="8">
        <f t="shared" si="21"/>
        <v>0</v>
      </c>
      <c r="AC226" s="8"/>
      <c r="AD226" s="8"/>
    </row>
    <row r="227" spans="1:30" x14ac:dyDescent="0.2">
      <c r="A227" s="7" t="s">
        <v>4</v>
      </c>
      <c r="B227" s="7" t="s">
        <v>36</v>
      </c>
      <c r="C227" s="7" t="s">
        <v>9</v>
      </c>
      <c r="D227" s="7">
        <v>7</v>
      </c>
      <c r="E227" s="7">
        <v>109</v>
      </c>
      <c r="F227" s="7">
        <v>3</v>
      </c>
      <c r="G227" s="7" t="s">
        <v>34</v>
      </c>
      <c r="H227" s="7" t="s">
        <v>34</v>
      </c>
      <c r="I227" s="7">
        <v>1329</v>
      </c>
      <c r="J227" s="7">
        <v>1.0410999999999999</v>
      </c>
      <c r="K227" s="7">
        <v>1329</v>
      </c>
      <c r="L227" s="7">
        <v>1.0627</v>
      </c>
      <c r="M227" s="7">
        <f t="shared" si="18"/>
        <v>2.1600000000000064E-2</v>
      </c>
      <c r="N227" s="8">
        <v>0</v>
      </c>
      <c r="S227" s="8"/>
      <c r="T227" s="9">
        <v>41332</v>
      </c>
      <c r="U227" s="9">
        <v>41373</v>
      </c>
      <c r="V227" s="8">
        <v>41</v>
      </c>
      <c r="W227" s="8">
        <f t="shared" si="19"/>
        <v>0</v>
      </c>
      <c r="X227" s="8">
        <f t="shared" si="20"/>
        <v>0</v>
      </c>
      <c r="Y227" s="8"/>
      <c r="Z227" s="8"/>
      <c r="AA227" s="8"/>
      <c r="AB227" s="8">
        <f t="shared" si="21"/>
        <v>0</v>
      </c>
      <c r="AC227" s="8"/>
      <c r="AD227" s="8"/>
    </row>
    <row r="228" spans="1:30" x14ac:dyDescent="0.2">
      <c r="A228" s="7" t="s">
        <v>4</v>
      </c>
      <c r="B228" s="7" t="s">
        <v>36</v>
      </c>
      <c r="C228" s="7" t="s">
        <v>9</v>
      </c>
      <c r="D228" s="7">
        <v>7</v>
      </c>
      <c r="E228" s="7">
        <v>110</v>
      </c>
      <c r="F228" s="7">
        <v>4</v>
      </c>
      <c r="G228" s="7" t="s">
        <v>34</v>
      </c>
      <c r="H228" s="7" t="s">
        <v>34</v>
      </c>
      <c r="I228" s="7">
        <v>1339</v>
      </c>
      <c r="J228" s="7">
        <v>1.0485</v>
      </c>
      <c r="K228" s="7">
        <v>1339</v>
      </c>
      <c r="L228" s="7">
        <v>1.0933999999999999</v>
      </c>
      <c r="M228" s="7">
        <f t="shared" si="18"/>
        <v>4.489999999999994E-2</v>
      </c>
      <c r="N228" s="8">
        <v>0</v>
      </c>
      <c r="S228" s="8"/>
      <c r="T228" s="9">
        <v>41332</v>
      </c>
      <c r="U228" s="9">
        <v>41373</v>
      </c>
      <c r="V228" s="8">
        <v>41</v>
      </c>
      <c r="W228" s="8">
        <f t="shared" si="19"/>
        <v>0</v>
      </c>
      <c r="X228" s="8">
        <f t="shared" si="20"/>
        <v>0</v>
      </c>
      <c r="Y228" s="8"/>
      <c r="Z228" s="8"/>
      <c r="AA228" s="8"/>
      <c r="AB228" s="8">
        <f t="shared" si="21"/>
        <v>0</v>
      </c>
      <c r="AC228" s="8"/>
      <c r="AD228" s="8"/>
    </row>
    <row r="229" spans="1:30" x14ac:dyDescent="0.2">
      <c r="A229" s="7" t="s">
        <v>4</v>
      </c>
      <c r="B229" s="7" t="s">
        <v>36</v>
      </c>
      <c r="C229" s="7" t="s">
        <v>9</v>
      </c>
      <c r="D229" s="7">
        <v>7</v>
      </c>
      <c r="E229" s="7">
        <v>111</v>
      </c>
      <c r="F229" s="7">
        <v>5</v>
      </c>
      <c r="G229" s="7" t="s">
        <v>34</v>
      </c>
      <c r="H229" s="7" t="s">
        <v>34</v>
      </c>
      <c r="I229" s="7">
        <v>1349</v>
      </c>
      <c r="J229" s="7">
        <v>1.046</v>
      </c>
      <c r="K229" s="7">
        <v>1349</v>
      </c>
      <c r="L229" s="7">
        <v>1.0481</v>
      </c>
      <c r="M229" s="7">
        <f t="shared" si="18"/>
        <v>2.0999999999999908E-3</v>
      </c>
      <c r="N229" s="8">
        <v>0</v>
      </c>
      <c r="S229" s="8"/>
      <c r="T229" s="9">
        <v>41332</v>
      </c>
      <c r="U229" s="9">
        <v>41373</v>
      </c>
      <c r="V229" s="8">
        <v>41</v>
      </c>
      <c r="W229" s="8">
        <f t="shared" si="19"/>
        <v>0</v>
      </c>
      <c r="X229" s="8">
        <f t="shared" si="20"/>
        <v>0</v>
      </c>
      <c r="Y229" s="8"/>
      <c r="Z229" s="8"/>
      <c r="AA229" s="8"/>
      <c r="AB229" s="8">
        <f t="shared" si="21"/>
        <v>0</v>
      </c>
      <c r="AC229" s="8"/>
      <c r="AD229" s="8"/>
    </row>
    <row r="230" spans="1:30" x14ac:dyDescent="0.2">
      <c r="A230" s="7" t="s">
        <v>4</v>
      </c>
      <c r="B230" s="7" t="s">
        <v>36</v>
      </c>
      <c r="C230" s="7" t="s">
        <v>9</v>
      </c>
      <c r="D230" s="7">
        <v>7</v>
      </c>
      <c r="E230" s="7">
        <v>112</v>
      </c>
      <c r="F230" s="7">
        <v>6</v>
      </c>
      <c r="G230" s="7" t="s">
        <v>34</v>
      </c>
      <c r="H230" s="7" t="s">
        <v>34</v>
      </c>
      <c r="I230" s="7">
        <v>1359</v>
      </c>
      <c r="J230" s="7">
        <v>1.0403</v>
      </c>
      <c r="K230" s="7">
        <v>1359</v>
      </c>
      <c r="L230" s="7">
        <v>1.0461</v>
      </c>
      <c r="M230" s="7">
        <f t="shared" si="18"/>
        <v>5.8000000000000274E-3</v>
      </c>
      <c r="N230" s="8">
        <v>0</v>
      </c>
      <c r="S230" s="8"/>
      <c r="T230" s="9">
        <v>41332</v>
      </c>
      <c r="U230" s="9">
        <v>41373</v>
      </c>
      <c r="V230" s="8">
        <v>41</v>
      </c>
      <c r="W230" s="8">
        <f t="shared" si="19"/>
        <v>0</v>
      </c>
      <c r="X230" s="8">
        <f t="shared" si="20"/>
        <v>0</v>
      </c>
      <c r="Y230" s="8"/>
      <c r="Z230" s="8"/>
      <c r="AA230" s="8"/>
      <c r="AB230" s="8">
        <f t="shared" si="21"/>
        <v>0</v>
      </c>
      <c r="AC230" s="8"/>
      <c r="AD230" s="8"/>
    </row>
    <row r="231" spans="1:30" x14ac:dyDescent="0.2">
      <c r="A231" s="7" t="s">
        <v>4</v>
      </c>
      <c r="B231" s="7" t="s">
        <v>36</v>
      </c>
      <c r="C231" s="7" t="s">
        <v>9</v>
      </c>
      <c r="D231" s="7">
        <v>24</v>
      </c>
      <c r="E231" s="7">
        <v>113</v>
      </c>
      <c r="F231" s="7">
        <v>1</v>
      </c>
      <c r="G231" s="7" t="s">
        <v>34</v>
      </c>
      <c r="H231" s="7" t="s">
        <v>34</v>
      </c>
      <c r="I231" s="7">
        <v>1489</v>
      </c>
      <c r="J231" s="7">
        <v>1.0524</v>
      </c>
      <c r="K231" s="7">
        <v>1489</v>
      </c>
      <c r="L231" s="7">
        <v>1.0783</v>
      </c>
      <c r="M231" s="7">
        <f t="shared" si="18"/>
        <v>2.5900000000000034E-2</v>
      </c>
      <c r="N231" s="8">
        <v>2.6</v>
      </c>
      <c r="S231" s="8"/>
      <c r="T231" s="9">
        <v>41332</v>
      </c>
      <c r="U231" s="9">
        <v>41373</v>
      </c>
      <c r="V231" s="8">
        <v>41</v>
      </c>
      <c r="W231" s="8">
        <f t="shared" si="19"/>
        <v>2.9131444689015549</v>
      </c>
      <c r="X231" s="8">
        <f t="shared" si="20"/>
        <v>112.47662042090931</v>
      </c>
      <c r="Y231" s="8">
        <f>AVERAGE(X231:X236)</f>
        <v>63.953225571782042</v>
      </c>
      <c r="Z231" s="8">
        <f>_xlfn.STDEV.S(X231:X236)</f>
        <v>108.11898193796856</v>
      </c>
      <c r="AA231" s="8"/>
      <c r="AB231" s="8">
        <f t="shared" si="21"/>
        <v>56.238310210454657</v>
      </c>
      <c r="AC231" s="8"/>
      <c r="AD231" s="8"/>
    </row>
    <row r="232" spans="1:30" x14ac:dyDescent="0.2">
      <c r="A232" s="7" t="s">
        <v>4</v>
      </c>
      <c r="B232" s="7" t="s">
        <v>36</v>
      </c>
      <c r="C232" s="7" t="s">
        <v>9</v>
      </c>
      <c r="D232" s="7">
        <v>24</v>
      </c>
      <c r="E232" s="7">
        <v>114</v>
      </c>
      <c r="F232" s="7">
        <v>2</v>
      </c>
      <c r="G232" s="7" t="s">
        <v>34</v>
      </c>
      <c r="H232" s="7" t="s">
        <v>34</v>
      </c>
      <c r="I232" s="7">
        <v>1499</v>
      </c>
      <c r="J232" s="7">
        <v>1.0601</v>
      </c>
      <c r="K232" s="7">
        <v>1499</v>
      </c>
      <c r="L232" s="7">
        <v>1.1152</v>
      </c>
      <c r="M232" s="7">
        <f t="shared" si="18"/>
        <v>5.5099999999999927E-2</v>
      </c>
      <c r="N232" s="8">
        <v>0.3</v>
      </c>
      <c r="S232" s="8"/>
      <c r="T232" s="9">
        <v>41332</v>
      </c>
      <c r="U232" s="9">
        <v>41373</v>
      </c>
      <c r="V232" s="8">
        <v>41</v>
      </c>
      <c r="W232" s="8">
        <f t="shared" si="19"/>
        <v>0.33613205410402552</v>
      </c>
      <c r="X232" s="8">
        <f t="shared" si="20"/>
        <v>6.100400255971433</v>
      </c>
      <c r="Y232" s="8"/>
      <c r="Z232" s="8"/>
      <c r="AA232" s="8"/>
      <c r="AB232" s="8">
        <f t="shared" si="21"/>
        <v>3.0502001279857165</v>
      </c>
      <c r="AC232" s="8"/>
      <c r="AD232" s="8"/>
    </row>
    <row r="233" spans="1:30" x14ac:dyDescent="0.2">
      <c r="A233" s="7" t="s">
        <v>4</v>
      </c>
      <c r="B233" s="7" t="s">
        <v>36</v>
      </c>
      <c r="C233" s="7" t="s">
        <v>9</v>
      </c>
      <c r="D233" s="7">
        <v>24</v>
      </c>
      <c r="E233" s="7">
        <v>115</v>
      </c>
      <c r="F233" s="7">
        <v>3</v>
      </c>
      <c r="G233" s="7" t="s">
        <v>34</v>
      </c>
      <c r="H233" s="7" t="s">
        <v>34</v>
      </c>
      <c r="I233" s="7">
        <v>1509</v>
      </c>
      <c r="J233" s="7">
        <v>1.0604</v>
      </c>
      <c r="K233" s="7">
        <v>1509</v>
      </c>
      <c r="L233" s="7">
        <v>1.0866</v>
      </c>
      <c r="M233" s="7">
        <f t="shared" si="18"/>
        <v>2.6200000000000001E-2</v>
      </c>
      <c r="N233" s="8">
        <v>6.2</v>
      </c>
      <c r="S233" s="8"/>
      <c r="T233" s="9">
        <v>41332</v>
      </c>
      <c r="U233" s="9">
        <v>41373</v>
      </c>
      <c r="V233" s="8">
        <v>41</v>
      </c>
      <c r="W233" s="8">
        <f t="shared" si="19"/>
        <v>6.9467291181498618</v>
      </c>
      <c r="X233" s="8">
        <f t="shared" si="20"/>
        <v>265.1423327538115</v>
      </c>
      <c r="Y233" s="8"/>
      <c r="Z233" s="8"/>
      <c r="AA233" s="8"/>
      <c r="AB233" s="8">
        <f t="shared" si="21"/>
        <v>132.57116637690575</v>
      </c>
      <c r="AC233" s="8"/>
      <c r="AD233" s="8"/>
    </row>
    <row r="234" spans="1:30" x14ac:dyDescent="0.2">
      <c r="A234" s="7" t="s">
        <v>4</v>
      </c>
      <c r="B234" s="7" t="s">
        <v>36</v>
      </c>
      <c r="C234" s="7" t="s">
        <v>9</v>
      </c>
      <c r="D234" s="7">
        <v>24</v>
      </c>
      <c r="E234" s="7">
        <v>116</v>
      </c>
      <c r="F234" s="7">
        <v>4</v>
      </c>
      <c r="G234" s="7" t="s">
        <v>34</v>
      </c>
      <c r="H234" s="7" t="s">
        <v>34</v>
      </c>
      <c r="I234" s="7">
        <v>1519</v>
      </c>
      <c r="J234" s="7">
        <v>1.0525</v>
      </c>
      <c r="K234" s="7">
        <v>1519</v>
      </c>
      <c r="L234" s="7">
        <v>1.0857000000000001</v>
      </c>
      <c r="M234" s="7">
        <f t="shared" si="18"/>
        <v>3.3200000000000118E-2</v>
      </c>
      <c r="N234" s="8">
        <v>0</v>
      </c>
      <c r="S234" s="8"/>
      <c r="T234" s="9">
        <v>41332</v>
      </c>
      <c r="U234" s="9">
        <v>41373</v>
      </c>
      <c r="V234" s="8">
        <v>41</v>
      </c>
      <c r="W234" s="8">
        <f t="shared" si="19"/>
        <v>0</v>
      </c>
      <c r="X234" s="8">
        <f t="shared" si="20"/>
        <v>0</v>
      </c>
      <c r="Y234" s="8"/>
      <c r="Z234" s="8"/>
      <c r="AA234" s="8"/>
      <c r="AB234" s="8">
        <f t="shared" si="21"/>
        <v>0</v>
      </c>
      <c r="AC234" s="8"/>
      <c r="AD234" s="8"/>
    </row>
    <row r="235" spans="1:30" x14ac:dyDescent="0.2">
      <c r="A235" s="7" t="s">
        <v>4</v>
      </c>
      <c r="B235" s="7" t="s">
        <v>36</v>
      </c>
      <c r="C235" s="7" t="s">
        <v>9</v>
      </c>
      <c r="D235" s="7">
        <v>24</v>
      </c>
      <c r="E235" s="7">
        <v>117</v>
      </c>
      <c r="F235" s="7">
        <v>5</v>
      </c>
      <c r="G235" s="7" t="s">
        <v>34</v>
      </c>
      <c r="H235" s="7" t="s">
        <v>34</v>
      </c>
      <c r="I235" s="7">
        <v>1529</v>
      </c>
      <c r="J235" s="7">
        <v>1.0436000000000001</v>
      </c>
      <c r="K235" s="7">
        <v>1529</v>
      </c>
      <c r="L235" s="7">
        <v>1.1107</v>
      </c>
      <c r="M235" s="7">
        <f t="shared" si="18"/>
        <v>6.7099999999999937E-2</v>
      </c>
      <c r="N235" s="8">
        <v>0</v>
      </c>
      <c r="S235" s="8"/>
      <c r="T235" s="9">
        <v>41332</v>
      </c>
      <c r="U235" s="9">
        <v>41373</v>
      </c>
      <c r="V235" s="8">
        <v>41</v>
      </c>
      <c r="W235" s="8">
        <f t="shared" si="19"/>
        <v>0</v>
      </c>
      <c r="X235" s="8">
        <f t="shared" si="20"/>
        <v>0</v>
      </c>
      <c r="Y235" s="8"/>
      <c r="Z235" s="8"/>
      <c r="AA235" s="8"/>
      <c r="AB235" s="8">
        <f t="shared" si="21"/>
        <v>0</v>
      </c>
      <c r="AC235" s="8"/>
      <c r="AD235" s="8"/>
    </row>
    <row r="236" spans="1:30" x14ac:dyDescent="0.2">
      <c r="A236" s="7" t="s">
        <v>4</v>
      </c>
      <c r="B236" s="7" t="s">
        <v>36</v>
      </c>
      <c r="C236" s="7" t="s">
        <v>9</v>
      </c>
      <c r="D236" s="7">
        <v>24</v>
      </c>
      <c r="E236" s="7">
        <v>118</v>
      </c>
      <c r="F236" s="7">
        <v>6</v>
      </c>
      <c r="G236" s="7" t="s">
        <v>34</v>
      </c>
      <c r="H236" s="7" t="s">
        <v>34</v>
      </c>
      <c r="I236" s="7">
        <v>1539</v>
      </c>
      <c r="J236" s="7">
        <v>1.0438000000000001</v>
      </c>
      <c r="K236" s="7">
        <v>1539</v>
      </c>
      <c r="L236" s="7">
        <v>1.0989</v>
      </c>
      <c r="M236" s="7">
        <f t="shared" si="18"/>
        <v>5.5099999999999927E-2</v>
      </c>
      <c r="N236" s="8">
        <v>0</v>
      </c>
      <c r="S236" s="8"/>
      <c r="T236" s="9">
        <v>41332</v>
      </c>
      <c r="U236" s="9">
        <v>41373</v>
      </c>
      <c r="V236" s="8">
        <v>41</v>
      </c>
      <c r="W236" s="8">
        <f t="shared" si="19"/>
        <v>0</v>
      </c>
      <c r="X236" s="8">
        <f t="shared" si="20"/>
        <v>0</v>
      </c>
      <c r="Y236" s="8"/>
      <c r="Z236" s="8"/>
      <c r="AA236" s="8"/>
      <c r="AB236" s="8">
        <f t="shared" si="21"/>
        <v>0</v>
      </c>
      <c r="AC236" s="8"/>
      <c r="AD236" s="8"/>
    </row>
    <row r="237" spans="1:30" x14ac:dyDescent="0.2">
      <c r="A237" s="7" t="s">
        <v>4</v>
      </c>
      <c r="B237" s="7" t="s">
        <v>36</v>
      </c>
      <c r="C237" s="7" t="s">
        <v>9</v>
      </c>
      <c r="D237" s="7">
        <v>48</v>
      </c>
      <c r="E237" s="7">
        <v>119</v>
      </c>
      <c r="F237" s="7">
        <v>1</v>
      </c>
      <c r="G237" s="7" t="s">
        <v>34</v>
      </c>
      <c r="H237" s="7" t="s">
        <v>34</v>
      </c>
      <c r="I237" s="7">
        <v>1669</v>
      </c>
      <c r="J237" s="7">
        <v>1.0472999999999999</v>
      </c>
      <c r="K237" s="7">
        <v>1669</v>
      </c>
      <c r="L237" s="7">
        <v>1.0841000000000001</v>
      </c>
      <c r="M237" s="7">
        <f t="shared" si="18"/>
        <v>3.6800000000000166E-2</v>
      </c>
      <c r="N237" s="8">
        <v>1</v>
      </c>
      <c r="S237" s="8"/>
      <c r="T237" s="9">
        <v>41332</v>
      </c>
      <c r="U237" s="9">
        <v>41373</v>
      </c>
      <c r="V237" s="8">
        <v>41</v>
      </c>
      <c r="W237" s="8">
        <f t="shared" si="19"/>
        <v>1.1204401803467519</v>
      </c>
      <c r="X237" s="8">
        <f t="shared" si="20"/>
        <v>30.446744031161597</v>
      </c>
      <c r="Y237" s="8">
        <f>AVERAGE(X237:X242)</f>
        <v>42.410582469202645</v>
      </c>
      <c r="Z237" s="8">
        <f>_xlfn.STDEV.S(X237:X242)</f>
        <v>49.553475637938483</v>
      </c>
      <c r="AA237" s="8"/>
      <c r="AB237" s="8">
        <f t="shared" si="21"/>
        <v>15.223372015580798</v>
      </c>
      <c r="AC237" s="8"/>
      <c r="AD237" s="8"/>
    </row>
    <row r="238" spans="1:30" x14ac:dyDescent="0.2">
      <c r="A238" s="7" t="s">
        <v>4</v>
      </c>
      <c r="B238" s="7" t="s">
        <v>36</v>
      </c>
      <c r="C238" s="7" t="s">
        <v>9</v>
      </c>
      <c r="D238" s="7">
        <v>48</v>
      </c>
      <c r="E238" s="7">
        <v>120</v>
      </c>
      <c r="F238" s="7">
        <v>2</v>
      </c>
      <c r="G238" s="7" t="s">
        <v>34</v>
      </c>
      <c r="H238" s="7" t="s">
        <v>34</v>
      </c>
      <c r="I238" s="7">
        <v>1679</v>
      </c>
      <c r="J238" s="7">
        <v>1.0486</v>
      </c>
      <c r="K238" s="7">
        <v>1679</v>
      </c>
      <c r="L238" s="7">
        <v>1.0632999999999999</v>
      </c>
      <c r="M238" s="7">
        <f t="shared" si="18"/>
        <v>1.4699999999999935E-2</v>
      </c>
      <c r="N238" s="8">
        <v>0.2</v>
      </c>
      <c r="S238" s="8"/>
      <c r="T238" s="9">
        <v>41332</v>
      </c>
      <c r="U238" s="9">
        <v>41373</v>
      </c>
      <c r="V238" s="8">
        <v>41</v>
      </c>
      <c r="W238" s="8">
        <f t="shared" si="19"/>
        <v>0.22408803606935038</v>
      </c>
      <c r="X238" s="8">
        <f t="shared" si="20"/>
        <v>15.244084086350433</v>
      </c>
      <c r="Y238" s="8"/>
      <c r="Z238" s="8"/>
      <c r="AA238" s="8"/>
      <c r="AB238" s="8">
        <f t="shared" si="21"/>
        <v>7.6220420431752167</v>
      </c>
      <c r="AC238" s="8"/>
      <c r="AD238" s="8"/>
    </row>
    <row r="239" spans="1:30" x14ac:dyDescent="0.2">
      <c r="A239" s="7" t="s">
        <v>4</v>
      </c>
      <c r="B239" s="7" t="s">
        <v>36</v>
      </c>
      <c r="C239" s="7" t="s">
        <v>9</v>
      </c>
      <c r="D239" s="7">
        <v>48</v>
      </c>
      <c r="E239" s="7">
        <v>121</v>
      </c>
      <c r="F239" s="7">
        <v>3</v>
      </c>
      <c r="G239" s="7" t="s">
        <v>34</v>
      </c>
      <c r="H239" s="7" t="s">
        <v>34</v>
      </c>
      <c r="I239" s="7">
        <v>1689</v>
      </c>
      <c r="J239" s="7">
        <v>1.0572999999999999</v>
      </c>
      <c r="K239" s="7">
        <v>1689</v>
      </c>
      <c r="L239" s="7">
        <v>1.0728</v>
      </c>
      <c r="M239" s="7">
        <f t="shared" si="18"/>
        <v>1.5500000000000069E-2</v>
      </c>
      <c r="N239" s="8">
        <v>0</v>
      </c>
      <c r="S239" s="8"/>
      <c r="T239" s="9">
        <v>41332</v>
      </c>
      <c r="U239" s="9">
        <v>41373</v>
      </c>
      <c r="V239" s="8">
        <v>41</v>
      </c>
      <c r="W239" s="8">
        <f t="shared" si="19"/>
        <v>0</v>
      </c>
      <c r="X239" s="8">
        <f t="shared" si="20"/>
        <v>0</v>
      </c>
      <c r="Y239" s="8"/>
      <c r="Z239" s="8"/>
      <c r="AA239" s="8"/>
      <c r="AB239" s="8">
        <f t="shared" si="21"/>
        <v>0</v>
      </c>
      <c r="AC239" s="8"/>
      <c r="AD239" s="8"/>
    </row>
    <row r="240" spans="1:30" x14ac:dyDescent="0.2">
      <c r="A240" s="7" t="s">
        <v>4</v>
      </c>
      <c r="B240" s="7" t="s">
        <v>36</v>
      </c>
      <c r="C240" s="7" t="s">
        <v>9</v>
      </c>
      <c r="D240" s="7">
        <v>48</v>
      </c>
      <c r="E240" s="7">
        <v>122</v>
      </c>
      <c r="F240" s="7">
        <v>4</v>
      </c>
      <c r="G240" s="7" t="s">
        <v>34</v>
      </c>
      <c r="H240" s="7" t="s">
        <v>34</v>
      </c>
      <c r="I240" s="7">
        <v>1699</v>
      </c>
      <c r="J240" s="7">
        <v>1.0505</v>
      </c>
      <c r="K240" s="7">
        <v>1699</v>
      </c>
      <c r="L240" s="7">
        <v>1.0783</v>
      </c>
      <c r="M240" s="7">
        <f t="shared" si="18"/>
        <v>2.7800000000000047E-2</v>
      </c>
      <c r="N240" s="8">
        <v>2.4</v>
      </c>
      <c r="S240" s="8"/>
      <c r="T240" s="9">
        <v>41332</v>
      </c>
      <c r="U240" s="9">
        <v>41373</v>
      </c>
      <c r="V240" s="8">
        <v>41</v>
      </c>
      <c r="W240" s="8">
        <f t="shared" si="19"/>
        <v>2.6890564328322042</v>
      </c>
      <c r="X240" s="8">
        <f t="shared" si="20"/>
        <v>96.728648663028764</v>
      </c>
      <c r="Y240" s="8"/>
      <c r="Z240" s="8"/>
      <c r="AA240" s="8"/>
      <c r="AB240" s="8">
        <f t="shared" si="21"/>
        <v>48.364324331514382</v>
      </c>
      <c r="AC240" s="8"/>
      <c r="AD240" s="8"/>
    </row>
    <row r="241" spans="1:30" x14ac:dyDescent="0.2">
      <c r="A241" s="7" t="s">
        <v>4</v>
      </c>
      <c r="B241" s="7" t="s">
        <v>36</v>
      </c>
      <c r="C241" s="7" t="s">
        <v>9</v>
      </c>
      <c r="D241" s="7">
        <v>48</v>
      </c>
      <c r="E241" s="7">
        <v>123</v>
      </c>
      <c r="F241" s="7">
        <v>5</v>
      </c>
      <c r="G241" s="7" t="s">
        <v>34</v>
      </c>
      <c r="H241" s="7" t="s">
        <v>34</v>
      </c>
      <c r="I241" s="7">
        <v>1709</v>
      </c>
      <c r="J241" s="7">
        <v>1.0591999999999999</v>
      </c>
      <c r="K241" s="7">
        <v>1709</v>
      </c>
      <c r="L241" s="7">
        <v>1.0947</v>
      </c>
      <c r="M241" s="7">
        <f t="shared" si="18"/>
        <v>3.5500000000000087E-2</v>
      </c>
      <c r="N241" s="8">
        <v>0</v>
      </c>
      <c r="S241" s="8"/>
      <c r="T241" s="9">
        <v>41332</v>
      </c>
      <c r="U241" s="9">
        <v>41373</v>
      </c>
      <c r="V241" s="8">
        <v>41</v>
      </c>
      <c r="W241" s="8">
        <f t="shared" si="19"/>
        <v>0</v>
      </c>
      <c r="X241" s="8">
        <f t="shared" si="20"/>
        <v>0</v>
      </c>
      <c r="Y241" s="8"/>
      <c r="Z241" s="8"/>
      <c r="AA241" s="8"/>
      <c r="AB241" s="8">
        <f t="shared" si="21"/>
        <v>0</v>
      </c>
      <c r="AC241" s="8"/>
      <c r="AD241" s="8"/>
    </row>
    <row r="242" spans="1:30" x14ac:dyDescent="0.2">
      <c r="A242" s="7" t="s">
        <v>4</v>
      </c>
      <c r="B242" s="7" t="s">
        <v>36</v>
      </c>
      <c r="C242" s="7" t="s">
        <v>9</v>
      </c>
      <c r="D242" s="7">
        <v>48</v>
      </c>
      <c r="E242" s="7">
        <v>124</v>
      </c>
      <c r="F242" s="7">
        <v>6</v>
      </c>
      <c r="G242" s="7" t="s">
        <v>34</v>
      </c>
      <c r="H242" s="7" t="s">
        <v>34</v>
      </c>
      <c r="I242" s="7">
        <v>1719</v>
      </c>
      <c r="J242" s="7">
        <v>1.0633999999999999</v>
      </c>
      <c r="K242" s="7">
        <v>1719</v>
      </c>
      <c r="L242" s="7">
        <v>1.0653999999999999</v>
      </c>
      <c r="M242" s="7">
        <f t="shared" si="18"/>
        <v>2.0000000000000018E-3</v>
      </c>
      <c r="N242" s="8">
        <v>0.2</v>
      </c>
      <c r="S242" s="8"/>
      <c r="T242" s="9">
        <v>41332</v>
      </c>
      <c r="U242" s="9">
        <v>41373</v>
      </c>
      <c r="V242" s="8">
        <v>41</v>
      </c>
      <c r="W242" s="8">
        <f t="shared" si="19"/>
        <v>0.22408803606935038</v>
      </c>
      <c r="X242" s="8">
        <f t="shared" si="20"/>
        <v>112.04401803467509</v>
      </c>
      <c r="Y242" s="8"/>
      <c r="Z242" s="8"/>
      <c r="AA242" s="8"/>
      <c r="AB242" s="8">
        <f t="shared" si="21"/>
        <v>56.022009017337545</v>
      </c>
      <c r="AC242" s="8"/>
      <c r="AD242" s="8"/>
    </row>
    <row r="243" spans="1:30" x14ac:dyDescent="0.2">
      <c r="A243" s="7" t="s">
        <v>4</v>
      </c>
      <c r="B243" s="7" t="s">
        <v>36</v>
      </c>
      <c r="C243" s="7" t="s">
        <v>6</v>
      </c>
      <c r="D243" s="7">
        <v>3</v>
      </c>
      <c r="E243" s="7">
        <v>125</v>
      </c>
      <c r="F243" s="7">
        <v>1</v>
      </c>
      <c r="G243" s="7" t="s">
        <v>34</v>
      </c>
      <c r="H243" s="7" t="s">
        <v>34</v>
      </c>
      <c r="I243" s="7">
        <v>1009</v>
      </c>
      <c r="J243" s="7">
        <v>1.0492999999999999</v>
      </c>
      <c r="K243" s="7">
        <v>1009</v>
      </c>
      <c r="L243" s="7">
        <v>1.0701000000000001</v>
      </c>
      <c r="M243" s="7">
        <f t="shared" si="18"/>
        <v>2.0800000000000152E-2</v>
      </c>
      <c r="N243" s="8">
        <v>0</v>
      </c>
      <c r="O243" s="3">
        <f>AVERAGE(N243:N266)</f>
        <v>0.70000000000000007</v>
      </c>
      <c r="P243" s="8">
        <v>0</v>
      </c>
      <c r="S243" s="8"/>
      <c r="T243" s="9">
        <v>41332</v>
      </c>
      <c r="U243" s="9">
        <v>41373</v>
      </c>
      <c r="V243" s="8">
        <v>41</v>
      </c>
      <c r="W243" s="8">
        <f t="shared" si="19"/>
        <v>0</v>
      </c>
      <c r="X243" s="8">
        <f t="shared" si="20"/>
        <v>0</v>
      </c>
      <c r="Y243" s="8">
        <f>AVERAGE(X243:X248)</f>
        <v>8.2537029859797535</v>
      </c>
      <c r="Z243" s="8">
        <f>_xlfn.STDEV.S(X243:X248)</f>
        <v>20.217360804136295</v>
      </c>
      <c r="AA243" s="8"/>
      <c r="AB243" s="8"/>
      <c r="AC243" s="8"/>
      <c r="AD243" s="8"/>
    </row>
    <row r="244" spans="1:30" x14ac:dyDescent="0.2">
      <c r="A244" s="7" t="s">
        <v>4</v>
      </c>
      <c r="B244" s="7" t="s">
        <v>36</v>
      </c>
      <c r="C244" s="7" t="s">
        <v>6</v>
      </c>
      <c r="D244" s="7">
        <v>3</v>
      </c>
      <c r="E244" s="7">
        <v>126</v>
      </c>
      <c r="F244" s="7">
        <v>2</v>
      </c>
      <c r="G244" s="7" t="s">
        <v>34</v>
      </c>
      <c r="H244" s="7" t="s">
        <v>34</v>
      </c>
      <c r="I244" s="7">
        <v>1019</v>
      </c>
      <c r="J244" s="7">
        <v>1.0536000000000001</v>
      </c>
      <c r="K244" s="7">
        <v>1019</v>
      </c>
      <c r="L244" s="7">
        <v>1.0738000000000001</v>
      </c>
      <c r="M244" s="7">
        <f t="shared" si="18"/>
        <v>2.0199999999999996E-2</v>
      </c>
      <c r="N244" s="8">
        <v>0</v>
      </c>
      <c r="P244" s="8">
        <v>0</v>
      </c>
      <c r="S244" s="8"/>
      <c r="T244" s="9">
        <v>41332</v>
      </c>
      <c r="U244" s="9">
        <v>41373</v>
      </c>
      <c r="V244" s="8">
        <v>41</v>
      </c>
      <c r="W244" s="8">
        <f t="shared" si="19"/>
        <v>0</v>
      </c>
      <c r="X244" s="8">
        <f t="shared" si="20"/>
        <v>0</v>
      </c>
      <c r="Y244" s="8"/>
      <c r="Z244" s="8"/>
      <c r="AA244" s="8"/>
      <c r="AB244" s="8"/>
      <c r="AC244" s="8"/>
      <c r="AD244" s="8"/>
    </row>
    <row r="245" spans="1:30" x14ac:dyDescent="0.2">
      <c r="A245" s="7" t="s">
        <v>4</v>
      </c>
      <c r="B245" s="7" t="s">
        <v>36</v>
      </c>
      <c r="C245" s="7" t="s">
        <v>6</v>
      </c>
      <c r="D245" s="7">
        <v>3</v>
      </c>
      <c r="E245" s="7">
        <v>127</v>
      </c>
      <c r="F245" s="7">
        <v>3</v>
      </c>
      <c r="G245" s="7" t="s">
        <v>34</v>
      </c>
      <c r="H245" s="7" t="s">
        <v>34</v>
      </c>
      <c r="I245" s="7">
        <v>1029</v>
      </c>
      <c r="J245" s="7">
        <v>1.0549999999999999</v>
      </c>
      <c r="K245" s="7">
        <v>1029</v>
      </c>
      <c r="L245" s="7">
        <v>1.1075999999999999</v>
      </c>
      <c r="M245" s="7">
        <f t="shared" si="18"/>
        <v>5.259999999999998E-2</v>
      </c>
      <c r="N245" s="8">
        <v>0</v>
      </c>
      <c r="P245" s="8">
        <v>0</v>
      </c>
      <c r="S245" s="8"/>
      <c r="T245" s="9">
        <v>41332</v>
      </c>
      <c r="U245" s="9">
        <v>41373</v>
      </c>
      <c r="V245" s="8">
        <v>41</v>
      </c>
      <c r="W245" s="8">
        <f t="shared" si="19"/>
        <v>0</v>
      </c>
      <c r="X245" s="8">
        <f t="shared" si="20"/>
        <v>0</v>
      </c>
      <c r="Y245" s="8"/>
      <c r="Z245" s="8"/>
      <c r="AA245" s="8"/>
      <c r="AB245" s="8"/>
      <c r="AC245" s="8"/>
      <c r="AD245" s="8"/>
    </row>
    <row r="246" spans="1:30" x14ac:dyDescent="0.2">
      <c r="A246" s="7" t="s">
        <v>4</v>
      </c>
      <c r="B246" s="7" t="s">
        <v>36</v>
      </c>
      <c r="C246" s="7" t="s">
        <v>6</v>
      </c>
      <c r="D246" s="7">
        <v>3</v>
      </c>
      <c r="E246" s="7">
        <v>128</v>
      </c>
      <c r="F246" s="7">
        <v>4</v>
      </c>
      <c r="G246" s="7" t="s">
        <v>34</v>
      </c>
      <c r="H246" s="7" t="s">
        <v>34</v>
      </c>
      <c r="I246" s="7">
        <v>1039</v>
      </c>
      <c r="J246" s="7">
        <v>1.0555000000000001</v>
      </c>
      <c r="K246" s="7">
        <v>1039</v>
      </c>
      <c r="L246" s="7">
        <v>1.0869</v>
      </c>
      <c r="M246" s="7">
        <f t="shared" si="18"/>
        <v>3.1399999999999872E-2</v>
      </c>
      <c r="N246" s="8">
        <v>0</v>
      </c>
      <c r="P246" s="8">
        <v>0</v>
      </c>
      <c r="S246" s="8"/>
      <c r="T246" s="9">
        <v>41332</v>
      </c>
      <c r="U246" s="9">
        <v>41373</v>
      </c>
      <c r="V246" s="8">
        <v>41</v>
      </c>
      <c r="W246" s="8">
        <f t="shared" si="19"/>
        <v>0</v>
      </c>
      <c r="X246" s="8">
        <f t="shared" si="20"/>
        <v>0</v>
      </c>
      <c r="Y246" s="8"/>
      <c r="Z246" s="8"/>
      <c r="AA246" s="8"/>
      <c r="AB246" s="8"/>
      <c r="AC246" s="8"/>
      <c r="AD246" s="8"/>
    </row>
    <row r="247" spans="1:30" x14ac:dyDescent="0.2">
      <c r="A247" s="7" t="s">
        <v>4</v>
      </c>
      <c r="B247" s="7" t="s">
        <v>36</v>
      </c>
      <c r="C247" s="7" t="s">
        <v>6</v>
      </c>
      <c r="D247" s="7">
        <v>3</v>
      </c>
      <c r="E247" s="7">
        <v>129</v>
      </c>
      <c r="F247" s="7">
        <v>5</v>
      </c>
      <c r="G247" s="7" t="s">
        <v>34</v>
      </c>
      <c r="H247" s="7" t="s">
        <v>34</v>
      </c>
      <c r="I247" s="7">
        <v>1049</v>
      </c>
      <c r="J247" s="7">
        <v>1.0548999999999999</v>
      </c>
      <c r="K247" s="7">
        <v>1049</v>
      </c>
      <c r="L247" s="7">
        <v>1.073</v>
      </c>
      <c r="M247" s="7">
        <f>L247-J247</f>
        <v>1.8100000000000005E-2</v>
      </c>
      <c r="N247" s="8">
        <v>0.8</v>
      </c>
      <c r="P247" s="8">
        <v>0</v>
      </c>
      <c r="S247" s="8"/>
      <c r="T247" s="9">
        <v>41332</v>
      </c>
      <c r="U247" s="9">
        <v>41373</v>
      </c>
      <c r="V247" s="8">
        <v>41</v>
      </c>
      <c r="W247" s="8">
        <f>N247*EXP((LN(2)/$S$3)*V247)</f>
        <v>0.89635214427740151</v>
      </c>
      <c r="X247" s="8">
        <f>W247/M247</f>
        <v>49.522217915878521</v>
      </c>
      <c r="Y247" s="8"/>
      <c r="Z247" s="8"/>
      <c r="AA247" s="8"/>
      <c r="AB247" s="8"/>
      <c r="AC247" s="8"/>
      <c r="AD247" s="8"/>
    </row>
    <row r="248" spans="1:30" x14ac:dyDescent="0.2">
      <c r="A248" s="7" t="s">
        <v>4</v>
      </c>
      <c r="B248" s="7" t="s">
        <v>36</v>
      </c>
      <c r="C248" s="7" t="s">
        <v>6</v>
      </c>
      <c r="D248" s="7">
        <v>3</v>
      </c>
      <c r="E248" s="7">
        <v>130</v>
      </c>
      <c r="F248" s="7">
        <v>6</v>
      </c>
      <c r="G248" s="7" t="s">
        <v>34</v>
      </c>
      <c r="H248" s="7" t="s">
        <v>34</v>
      </c>
      <c r="I248" s="7">
        <v>1059</v>
      </c>
      <c r="J248" s="7">
        <v>1.0562</v>
      </c>
      <c r="K248" s="7">
        <v>1059</v>
      </c>
      <c r="L248" s="7">
        <v>1.0701000000000001</v>
      </c>
      <c r="M248" s="7">
        <f>L248-J248</f>
        <v>1.3900000000000023E-2</v>
      </c>
      <c r="N248" s="8">
        <v>0</v>
      </c>
      <c r="P248" s="8">
        <v>0</v>
      </c>
      <c r="S248" s="8"/>
      <c r="T248" s="9">
        <v>41332</v>
      </c>
      <c r="U248" s="9">
        <v>41373</v>
      </c>
      <c r="V248" s="8">
        <v>41</v>
      </c>
      <c r="W248" s="8">
        <f>N248*EXP((LN(2)/$S$3)*V248)</f>
        <v>0</v>
      </c>
      <c r="X248" s="8">
        <f>W248/M248</f>
        <v>0</v>
      </c>
      <c r="Y248" s="8"/>
      <c r="Z248" s="8"/>
      <c r="AA248" s="8"/>
      <c r="AB248" s="8"/>
      <c r="AC248" s="8"/>
      <c r="AD248" s="8"/>
    </row>
    <row r="249" spans="1:30" x14ac:dyDescent="0.2">
      <c r="A249" s="7" t="s">
        <v>4</v>
      </c>
      <c r="B249" s="7" t="s">
        <v>36</v>
      </c>
      <c r="C249" s="7" t="s">
        <v>6</v>
      </c>
      <c r="D249" s="7">
        <v>7</v>
      </c>
      <c r="E249" s="7">
        <v>131</v>
      </c>
      <c r="F249" s="7">
        <v>1</v>
      </c>
      <c r="G249" s="7" t="s">
        <v>34</v>
      </c>
      <c r="H249" s="7" t="s">
        <v>34</v>
      </c>
      <c r="I249" s="7">
        <v>1189</v>
      </c>
      <c r="J249" s="7">
        <v>1.0581</v>
      </c>
      <c r="K249" s="7">
        <v>1189</v>
      </c>
      <c r="N249" s="8"/>
      <c r="S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x14ac:dyDescent="0.2">
      <c r="A250" s="7" t="s">
        <v>4</v>
      </c>
      <c r="B250" s="7" t="s">
        <v>36</v>
      </c>
      <c r="C250" s="7" t="s">
        <v>6</v>
      </c>
      <c r="D250" s="7">
        <v>7</v>
      </c>
      <c r="E250" s="7">
        <v>132</v>
      </c>
      <c r="F250" s="7">
        <v>2</v>
      </c>
      <c r="G250" s="7" t="s">
        <v>34</v>
      </c>
      <c r="H250" s="7" t="s">
        <v>34</v>
      </c>
      <c r="I250" s="7">
        <v>1199</v>
      </c>
      <c r="J250" s="7">
        <v>1.0511999999999999</v>
      </c>
      <c r="K250" s="7">
        <v>1199</v>
      </c>
      <c r="N250" s="8"/>
      <c r="S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x14ac:dyDescent="0.2">
      <c r="A251" s="7" t="s">
        <v>4</v>
      </c>
      <c r="B251" s="7" t="s">
        <v>36</v>
      </c>
      <c r="C251" s="7" t="s">
        <v>6</v>
      </c>
      <c r="D251" s="7">
        <v>7</v>
      </c>
      <c r="E251" s="7">
        <v>133</v>
      </c>
      <c r="F251" s="7">
        <v>3</v>
      </c>
      <c r="G251" s="7" t="s">
        <v>34</v>
      </c>
      <c r="H251" s="7" t="s">
        <v>34</v>
      </c>
      <c r="I251" s="7">
        <v>1209</v>
      </c>
      <c r="J251" s="7">
        <v>1.0537000000000001</v>
      </c>
      <c r="K251" s="7">
        <v>1209</v>
      </c>
      <c r="N251" s="8"/>
      <c r="S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x14ac:dyDescent="0.2">
      <c r="A252" s="7" t="s">
        <v>4</v>
      </c>
      <c r="B252" s="7" t="s">
        <v>36</v>
      </c>
      <c r="C252" s="7" t="s">
        <v>6</v>
      </c>
      <c r="D252" s="7">
        <v>7</v>
      </c>
      <c r="E252" s="7">
        <v>134</v>
      </c>
      <c r="F252" s="7">
        <v>4</v>
      </c>
      <c r="G252" s="7" t="s">
        <v>34</v>
      </c>
      <c r="H252" s="7" t="s">
        <v>34</v>
      </c>
      <c r="I252" s="7">
        <v>1219</v>
      </c>
      <c r="J252" s="7">
        <v>1.0592999999999999</v>
      </c>
      <c r="K252" s="7">
        <v>1219</v>
      </c>
      <c r="N252" s="8"/>
      <c r="S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x14ac:dyDescent="0.2">
      <c r="A253" s="7" t="s">
        <v>4</v>
      </c>
      <c r="B253" s="7" t="s">
        <v>36</v>
      </c>
      <c r="C253" s="7" t="s">
        <v>6</v>
      </c>
      <c r="D253" s="7">
        <v>7</v>
      </c>
      <c r="E253" s="7">
        <v>135</v>
      </c>
      <c r="F253" s="7">
        <v>5</v>
      </c>
      <c r="G253" s="7" t="s">
        <v>34</v>
      </c>
      <c r="H253" s="7" t="s">
        <v>34</v>
      </c>
      <c r="I253" s="7">
        <v>1229</v>
      </c>
      <c r="J253" s="7">
        <v>1.0465</v>
      </c>
      <c r="K253" s="7">
        <v>1229</v>
      </c>
      <c r="N253" s="8"/>
      <c r="S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x14ac:dyDescent="0.2">
      <c r="A254" s="7" t="s">
        <v>4</v>
      </c>
      <c r="B254" s="7" t="s">
        <v>36</v>
      </c>
      <c r="C254" s="7" t="s">
        <v>6</v>
      </c>
      <c r="D254" s="7">
        <v>7</v>
      </c>
      <c r="E254" s="7">
        <v>136</v>
      </c>
      <c r="F254" s="7">
        <v>6</v>
      </c>
      <c r="G254" s="7" t="s">
        <v>34</v>
      </c>
      <c r="H254" s="7" t="s">
        <v>34</v>
      </c>
      <c r="I254" s="7">
        <v>1239</v>
      </c>
      <c r="J254" s="7">
        <v>1.0461</v>
      </c>
      <c r="K254" s="7">
        <v>1239</v>
      </c>
      <c r="N254" s="8"/>
      <c r="S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x14ac:dyDescent="0.2">
      <c r="A255" s="7" t="s">
        <v>4</v>
      </c>
      <c r="B255" s="7" t="s">
        <v>36</v>
      </c>
      <c r="C255" s="7" t="s">
        <v>6</v>
      </c>
      <c r="D255" s="7">
        <v>24</v>
      </c>
      <c r="E255" s="7">
        <v>137</v>
      </c>
      <c r="F255" s="7">
        <v>1</v>
      </c>
      <c r="G255" s="7" t="s">
        <v>34</v>
      </c>
      <c r="H255" s="7" t="s">
        <v>34</v>
      </c>
      <c r="I255" s="7">
        <v>1369</v>
      </c>
      <c r="J255" s="7">
        <v>1.0513999999999999</v>
      </c>
      <c r="K255" s="7">
        <v>1369</v>
      </c>
      <c r="L255" s="7">
        <v>1.0928</v>
      </c>
      <c r="M255" s="7">
        <f t="shared" ref="M255:M286" si="22">L255-J255</f>
        <v>4.1400000000000103E-2</v>
      </c>
      <c r="N255" s="8">
        <v>0</v>
      </c>
      <c r="P255" s="8">
        <v>0</v>
      </c>
      <c r="S255" s="8"/>
      <c r="T255" s="9">
        <v>41332</v>
      </c>
      <c r="U255" s="9">
        <v>41373</v>
      </c>
      <c r="V255" s="8">
        <v>41</v>
      </c>
      <c r="W255" s="8">
        <f t="shared" ref="W255:W286" si="23">N255*EXP((LN(2)/$S$3)*V255)</f>
        <v>0</v>
      </c>
      <c r="X255" s="8">
        <f t="shared" ref="X255:X286" si="24">W255/M255</f>
        <v>0</v>
      </c>
      <c r="Y255" s="8">
        <f>AVERAGE(X255:X260)</f>
        <v>64.207023510122795</v>
      </c>
      <c r="Z255" s="8">
        <f>_xlfn.STDEV.S(X255:X260)</f>
        <v>67.406513452730835</v>
      </c>
      <c r="AA255" s="8"/>
      <c r="AB255" s="8"/>
      <c r="AC255" s="8"/>
      <c r="AD255" s="8"/>
    </row>
    <row r="256" spans="1:30" x14ac:dyDescent="0.2">
      <c r="A256" s="7" t="s">
        <v>4</v>
      </c>
      <c r="B256" s="7" t="s">
        <v>36</v>
      </c>
      <c r="C256" s="7" t="s">
        <v>6</v>
      </c>
      <c r="D256" s="7">
        <v>24</v>
      </c>
      <c r="E256" s="7">
        <v>138</v>
      </c>
      <c r="F256" s="7">
        <v>2</v>
      </c>
      <c r="G256" s="7" t="s">
        <v>34</v>
      </c>
      <c r="H256" s="7" t="s">
        <v>34</v>
      </c>
      <c r="I256" s="7">
        <v>1379</v>
      </c>
      <c r="J256" s="7">
        <v>1.0490999999999999</v>
      </c>
      <c r="K256" s="7">
        <v>1379</v>
      </c>
      <c r="L256" s="7">
        <v>1.0817000000000001</v>
      </c>
      <c r="M256" s="7">
        <f t="shared" si="22"/>
        <v>3.2600000000000184E-2</v>
      </c>
      <c r="N256" s="8">
        <v>1.1000000000000001</v>
      </c>
      <c r="P256" s="8">
        <v>0</v>
      </c>
      <c r="S256" s="8"/>
      <c r="T256" s="9">
        <v>41332</v>
      </c>
      <c r="U256" s="9">
        <v>41373</v>
      </c>
      <c r="V256" s="8">
        <v>41</v>
      </c>
      <c r="W256" s="8">
        <f t="shared" si="23"/>
        <v>1.2324841983814272</v>
      </c>
      <c r="X256" s="8">
        <f t="shared" si="24"/>
        <v>37.806263754031292</v>
      </c>
      <c r="Y256" s="8"/>
      <c r="Z256" s="8"/>
      <c r="AA256" s="8"/>
      <c r="AB256" s="8"/>
      <c r="AC256" s="8"/>
      <c r="AD256" s="8"/>
    </row>
    <row r="257" spans="1:30" x14ac:dyDescent="0.2">
      <c r="A257" s="7" t="s">
        <v>4</v>
      </c>
      <c r="B257" s="7" t="s">
        <v>36</v>
      </c>
      <c r="C257" s="7" t="s">
        <v>6</v>
      </c>
      <c r="D257" s="7">
        <v>24</v>
      </c>
      <c r="E257" s="7">
        <v>139</v>
      </c>
      <c r="F257" s="7">
        <v>4</v>
      </c>
      <c r="G257" s="7" t="s">
        <v>34</v>
      </c>
      <c r="H257" s="7" t="s">
        <v>34</v>
      </c>
      <c r="I257" s="7">
        <v>1389</v>
      </c>
      <c r="J257" s="7">
        <v>1.0486</v>
      </c>
      <c r="K257" s="7">
        <v>1389</v>
      </c>
      <c r="L257" s="7">
        <v>1.0736000000000001</v>
      </c>
      <c r="M257" s="7">
        <f t="shared" si="22"/>
        <v>2.5000000000000133E-2</v>
      </c>
      <c r="N257" s="8">
        <v>3.9</v>
      </c>
      <c r="P257" s="8">
        <v>0</v>
      </c>
      <c r="S257" s="8"/>
      <c r="T257" s="9">
        <v>41332</v>
      </c>
      <c r="U257" s="9">
        <v>41373</v>
      </c>
      <c r="V257" s="8">
        <v>41</v>
      </c>
      <c r="W257" s="8">
        <f t="shared" si="23"/>
        <v>4.3697167033523323</v>
      </c>
      <c r="X257" s="8">
        <f t="shared" si="24"/>
        <v>174.78866813409235</v>
      </c>
      <c r="Y257" s="8"/>
      <c r="Z257" s="8"/>
      <c r="AA257" s="8"/>
      <c r="AB257" s="8"/>
      <c r="AC257" s="8"/>
      <c r="AD257" s="8"/>
    </row>
    <row r="258" spans="1:30" x14ac:dyDescent="0.2">
      <c r="A258" s="7" t="s">
        <v>4</v>
      </c>
      <c r="B258" s="7" t="s">
        <v>36</v>
      </c>
      <c r="C258" s="7" t="s">
        <v>6</v>
      </c>
      <c r="D258" s="7">
        <v>24</v>
      </c>
      <c r="E258" s="7">
        <v>140</v>
      </c>
      <c r="F258" s="7">
        <v>3</v>
      </c>
      <c r="G258" s="7" t="s">
        <v>34</v>
      </c>
      <c r="H258" s="7" t="s">
        <v>34</v>
      </c>
      <c r="I258" s="7">
        <v>1399</v>
      </c>
      <c r="J258" s="7">
        <v>1.0507</v>
      </c>
      <c r="K258" s="7">
        <v>1399</v>
      </c>
      <c r="L258" s="7">
        <v>1.0734999999999999</v>
      </c>
      <c r="M258" s="7">
        <f t="shared" si="22"/>
        <v>2.2799999999999931E-2</v>
      </c>
      <c r="N258" s="8">
        <v>2.1</v>
      </c>
      <c r="P258" s="8">
        <v>0</v>
      </c>
      <c r="S258" s="8"/>
      <c r="T258" s="9">
        <v>41332</v>
      </c>
      <c r="U258" s="9">
        <v>41373</v>
      </c>
      <c r="V258" s="8">
        <v>41</v>
      </c>
      <c r="W258" s="8">
        <f t="shared" si="23"/>
        <v>2.3529243787281788</v>
      </c>
      <c r="X258" s="8">
        <f t="shared" si="24"/>
        <v>103.19843766351693</v>
      </c>
      <c r="Y258" s="8"/>
      <c r="Z258" s="8"/>
      <c r="AA258" s="8"/>
      <c r="AB258" s="8"/>
      <c r="AC258" s="8"/>
      <c r="AD258" s="8"/>
    </row>
    <row r="259" spans="1:30" x14ac:dyDescent="0.2">
      <c r="A259" s="7" t="s">
        <v>4</v>
      </c>
      <c r="B259" s="7" t="s">
        <v>36</v>
      </c>
      <c r="C259" s="7" t="s">
        <v>6</v>
      </c>
      <c r="D259" s="7">
        <v>24</v>
      </c>
      <c r="E259" s="7">
        <v>141</v>
      </c>
      <c r="F259" s="7">
        <v>5</v>
      </c>
      <c r="G259" s="7" t="s">
        <v>34</v>
      </c>
      <c r="H259" s="7" t="s">
        <v>34</v>
      </c>
      <c r="I259" s="7">
        <v>1405</v>
      </c>
      <c r="J259" s="7">
        <v>1.0577000000000001</v>
      </c>
      <c r="K259" s="7">
        <v>1405</v>
      </c>
      <c r="L259" s="7">
        <v>1.0819000000000001</v>
      </c>
      <c r="M259" s="7">
        <f t="shared" si="22"/>
        <v>2.4199999999999999E-2</v>
      </c>
      <c r="N259" s="8">
        <v>1.5</v>
      </c>
      <c r="P259" s="8">
        <v>0</v>
      </c>
      <c r="S259" s="8"/>
      <c r="T259" s="9">
        <v>41332</v>
      </c>
      <c r="U259" s="9">
        <v>41373</v>
      </c>
      <c r="V259" s="8">
        <v>41</v>
      </c>
      <c r="W259" s="8">
        <f t="shared" si="23"/>
        <v>1.6806602705201277</v>
      </c>
      <c r="X259" s="8">
        <f t="shared" si="24"/>
        <v>69.44877150909619</v>
      </c>
      <c r="Y259" s="8"/>
      <c r="Z259" s="8"/>
      <c r="AA259" s="8"/>
      <c r="AB259" s="8"/>
      <c r="AC259" s="8"/>
      <c r="AD259" s="8"/>
    </row>
    <row r="260" spans="1:30" x14ac:dyDescent="0.2">
      <c r="A260" s="7" t="s">
        <v>4</v>
      </c>
      <c r="B260" s="7" t="s">
        <v>36</v>
      </c>
      <c r="C260" s="7" t="s">
        <v>6</v>
      </c>
      <c r="D260" s="7">
        <v>24</v>
      </c>
      <c r="E260" s="7">
        <v>142</v>
      </c>
      <c r="F260" s="7">
        <v>6</v>
      </c>
      <c r="G260" s="7" t="s">
        <v>34</v>
      </c>
      <c r="H260" s="7" t="s">
        <v>34</v>
      </c>
      <c r="I260" s="7">
        <v>1419</v>
      </c>
      <c r="J260" s="7">
        <v>1.0490999999999999</v>
      </c>
      <c r="K260" s="7">
        <v>1419</v>
      </c>
      <c r="L260" s="7">
        <v>1.0709</v>
      </c>
      <c r="M260" s="7">
        <f t="shared" si="22"/>
        <v>2.1800000000000042E-2</v>
      </c>
      <c r="N260" s="8">
        <v>0</v>
      </c>
      <c r="P260" s="8">
        <v>0</v>
      </c>
      <c r="S260" s="8"/>
      <c r="T260" s="9">
        <v>41332</v>
      </c>
      <c r="U260" s="9">
        <v>41373</v>
      </c>
      <c r="V260" s="8">
        <v>41</v>
      </c>
      <c r="W260" s="8">
        <f t="shared" si="23"/>
        <v>0</v>
      </c>
      <c r="X260" s="8">
        <f t="shared" si="24"/>
        <v>0</v>
      </c>
      <c r="Y260" s="8"/>
      <c r="Z260" s="8"/>
      <c r="AA260" s="8"/>
      <c r="AB260" s="8"/>
      <c r="AC260" s="8"/>
      <c r="AD260" s="8"/>
    </row>
    <row r="261" spans="1:30" x14ac:dyDescent="0.2">
      <c r="A261" s="7" t="s">
        <v>4</v>
      </c>
      <c r="B261" s="7" t="s">
        <v>36</v>
      </c>
      <c r="C261" s="7" t="s">
        <v>6</v>
      </c>
      <c r="D261" s="7">
        <v>48</v>
      </c>
      <c r="E261" s="7">
        <v>143</v>
      </c>
      <c r="F261" s="7">
        <v>1</v>
      </c>
      <c r="G261" s="7" t="s">
        <v>34</v>
      </c>
      <c r="H261" s="7" t="s">
        <v>34</v>
      </c>
      <c r="I261" s="7">
        <v>1549</v>
      </c>
      <c r="J261" s="7">
        <v>1.0569999999999999</v>
      </c>
      <c r="K261" s="7">
        <v>1549</v>
      </c>
      <c r="L261" s="7">
        <v>1.0925</v>
      </c>
      <c r="M261" s="7">
        <f t="shared" si="22"/>
        <v>3.5500000000000087E-2</v>
      </c>
      <c r="N261" s="8">
        <v>1.3</v>
      </c>
      <c r="P261" s="8">
        <v>0</v>
      </c>
      <c r="S261" s="8"/>
      <c r="T261" s="9">
        <v>41332</v>
      </c>
      <c r="U261" s="9">
        <v>41373</v>
      </c>
      <c r="V261" s="8">
        <v>41</v>
      </c>
      <c r="W261" s="8">
        <f t="shared" si="23"/>
        <v>1.4565722344507774</v>
      </c>
      <c r="X261" s="8">
        <f t="shared" si="24"/>
        <v>41.030203787345741</v>
      </c>
      <c r="Y261" s="8">
        <f>AVERAGE(X261:X266)</f>
        <v>16.44704980378614</v>
      </c>
      <c r="Z261" s="8">
        <f>_xlfn.STDEV.S(X261:X266)</f>
        <v>18.565631479561517</v>
      </c>
      <c r="AA261" s="8"/>
      <c r="AB261" s="8"/>
      <c r="AC261" s="8"/>
      <c r="AD261" s="8"/>
    </row>
    <row r="262" spans="1:30" x14ac:dyDescent="0.2">
      <c r="A262" s="7" t="s">
        <v>4</v>
      </c>
      <c r="B262" s="7" t="s">
        <v>36</v>
      </c>
      <c r="C262" s="7" t="s">
        <v>6</v>
      </c>
      <c r="D262" s="7">
        <v>48</v>
      </c>
      <c r="E262" s="7">
        <v>144</v>
      </c>
      <c r="F262" s="7">
        <v>2</v>
      </c>
      <c r="G262" s="7" t="s">
        <v>34</v>
      </c>
      <c r="H262" s="7" t="s">
        <v>34</v>
      </c>
      <c r="I262" s="7">
        <v>1559</v>
      </c>
      <c r="J262" s="7">
        <v>1.0497000000000001</v>
      </c>
      <c r="K262" s="7">
        <v>1559</v>
      </c>
      <c r="L262" s="7">
        <v>1.0875999999999999</v>
      </c>
      <c r="M262" s="7">
        <f t="shared" si="22"/>
        <v>3.7899999999999823E-2</v>
      </c>
      <c r="N262" s="8">
        <v>1</v>
      </c>
      <c r="P262" s="8">
        <v>0</v>
      </c>
      <c r="S262" s="8"/>
      <c r="T262" s="9">
        <v>41332</v>
      </c>
      <c r="U262" s="9">
        <v>41373</v>
      </c>
      <c r="V262" s="8">
        <v>41</v>
      </c>
      <c r="W262" s="8">
        <f t="shared" si="23"/>
        <v>1.1204401803467519</v>
      </c>
      <c r="X262" s="8">
        <f t="shared" si="24"/>
        <v>29.563065444505465</v>
      </c>
      <c r="Y262" s="8"/>
      <c r="Z262" s="8"/>
      <c r="AA262" s="8"/>
      <c r="AB262" s="8"/>
      <c r="AC262" s="8"/>
      <c r="AD262" s="8"/>
    </row>
    <row r="263" spans="1:30" x14ac:dyDescent="0.2">
      <c r="A263" s="7" t="s">
        <v>4</v>
      </c>
      <c r="B263" s="7" t="s">
        <v>36</v>
      </c>
      <c r="C263" s="7" t="s">
        <v>6</v>
      </c>
      <c r="D263" s="7">
        <v>48</v>
      </c>
      <c r="E263" s="7">
        <v>145</v>
      </c>
      <c r="F263" s="7">
        <v>3</v>
      </c>
      <c r="G263" s="7" t="s">
        <v>34</v>
      </c>
      <c r="H263" s="7" t="s">
        <v>34</v>
      </c>
      <c r="I263" s="7">
        <v>1569</v>
      </c>
      <c r="J263" s="7">
        <v>1.0553999999999999</v>
      </c>
      <c r="K263" s="7">
        <v>1569</v>
      </c>
      <c r="L263" s="7">
        <v>1.0710999999999999</v>
      </c>
      <c r="M263" s="7">
        <f t="shared" si="22"/>
        <v>1.5700000000000047E-2</v>
      </c>
      <c r="N263" s="8">
        <v>0</v>
      </c>
      <c r="P263" s="8">
        <v>0</v>
      </c>
      <c r="S263" s="8"/>
      <c r="T263" s="9">
        <v>41332</v>
      </c>
      <c r="U263" s="9">
        <v>41373</v>
      </c>
      <c r="V263" s="8">
        <v>41</v>
      </c>
      <c r="W263" s="8">
        <f t="shared" si="23"/>
        <v>0</v>
      </c>
      <c r="X263" s="8">
        <f t="shared" si="24"/>
        <v>0</v>
      </c>
      <c r="Y263" s="8"/>
      <c r="Z263" s="8"/>
      <c r="AA263" s="8"/>
      <c r="AB263" s="8"/>
      <c r="AC263" s="8"/>
      <c r="AD263" s="8"/>
    </row>
    <row r="264" spans="1:30" x14ac:dyDescent="0.2">
      <c r="A264" s="7" t="s">
        <v>4</v>
      </c>
      <c r="B264" s="7" t="s">
        <v>36</v>
      </c>
      <c r="C264" s="7" t="s">
        <v>6</v>
      </c>
      <c r="D264" s="7">
        <v>48</v>
      </c>
      <c r="E264" s="7">
        <v>146</v>
      </c>
      <c r="F264" s="7">
        <v>4</v>
      </c>
      <c r="G264" s="7" t="s">
        <v>34</v>
      </c>
      <c r="H264" s="7" t="s">
        <v>34</v>
      </c>
      <c r="I264" s="7">
        <v>1579</v>
      </c>
      <c r="J264" s="7">
        <v>1.0486</v>
      </c>
      <c r="K264" s="7">
        <v>1579</v>
      </c>
      <c r="L264" s="7">
        <v>1.0845</v>
      </c>
      <c r="M264" s="7">
        <f t="shared" si="22"/>
        <v>3.5900000000000043E-2</v>
      </c>
      <c r="N264" s="8">
        <v>0.9</v>
      </c>
      <c r="P264" s="8">
        <v>0</v>
      </c>
      <c r="S264" s="8"/>
      <c r="T264" s="9">
        <v>41332</v>
      </c>
      <c r="U264" s="9">
        <v>41373</v>
      </c>
      <c r="V264" s="8">
        <v>41</v>
      </c>
      <c r="W264" s="8">
        <f t="shared" si="23"/>
        <v>1.0083961623120767</v>
      </c>
      <c r="X264" s="8">
        <f t="shared" si="24"/>
        <v>28.089029590865614</v>
      </c>
      <c r="Y264" s="8"/>
      <c r="Z264" s="8"/>
      <c r="AA264" s="8"/>
      <c r="AB264" s="8"/>
      <c r="AC264" s="8"/>
      <c r="AD264" s="8"/>
    </row>
    <row r="265" spans="1:30" x14ac:dyDescent="0.2">
      <c r="A265" s="7" t="s">
        <v>4</v>
      </c>
      <c r="B265" s="7" t="s">
        <v>36</v>
      </c>
      <c r="C265" s="7" t="s">
        <v>6</v>
      </c>
      <c r="D265" s="7">
        <v>48</v>
      </c>
      <c r="E265" s="7">
        <v>147</v>
      </c>
      <c r="F265" s="7">
        <v>5</v>
      </c>
      <c r="G265" s="7" t="s">
        <v>34</v>
      </c>
      <c r="H265" s="7" t="s">
        <v>34</v>
      </c>
      <c r="I265" s="7">
        <v>1589</v>
      </c>
      <c r="J265" s="7">
        <v>1.0588</v>
      </c>
      <c r="K265" s="7">
        <v>1589</v>
      </c>
      <c r="L265" s="7">
        <v>1.0608</v>
      </c>
      <c r="M265" s="7">
        <f t="shared" si="22"/>
        <v>2.0000000000000018E-3</v>
      </c>
      <c r="N265" s="8">
        <v>0</v>
      </c>
      <c r="P265" s="8">
        <v>0</v>
      </c>
      <c r="S265" s="8"/>
      <c r="T265" s="9">
        <v>41332</v>
      </c>
      <c r="U265" s="9">
        <v>41373</v>
      </c>
      <c r="V265" s="8">
        <v>41</v>
      </c>
      <c r="W265" s="8">
        <f t="shared" si="23"/>
        <v>0</v>
      </c>
      <c r="X265" s="8">
        <f t="shared" si="24"/>
        <v>0</v>
      </c>
      <c r="Y265" s="8"/>
      <c r="Z265" s="8"/>
      <c r="AA265" s="8"/>
      <c r="AB265" s="8"/>
      <c r="AC265" s="8"/>
      <c r="AD265" s="8"/>
    </row>
    <row r="266" spans="1:30" x14ac:dyDescent="0.2">
      <c r="A266" s="7" t="s">
        <v>4</v>
      </c>
      <c r="B266" s="7" t="s">
        <v>36</v>
      </c>
      <c r="C266" s="7" t="s">
        <v>6</v>
      </c>
      <c r="D266" s="7">
        <v>48</v>
      </c>
      <c r="E266" s="7">
        <v>148</v>
      </c>
      <c r="F266" s="7">
        <v>6</v>
      </c>
      <c r="G266" s="7" t="s">
        <v>34</v>
      </c>
      <c r="H266" s="7" t="s">
        <v>34</v>
      </c>
      <c r="I266" s="7">
        <v>1599</v>
      </c>
      <c r="J266" s="7">
        <v>1.0487</v>
      </c>
      <c r="K266" s="7">
        <v>1599</v>
      </c>
      <c r="L266" s="7">
        <v>1.0592999999999999</v>
      </c>
      <c r="M266" s="7">
        <f t="shared" si="22"/>
        <v>1.0599999999999943E-2</v>
      </c>
      <c r="N266" s="8">
        <v>0</v>
      </c>
      <c r="P266" s="8">
        <v>0</v>
      </c>
      <c r="S266" s="8"/>
      <c r="T266" s="9">
        <v>41332</v>
      </c>
      <c r="U266" s="9">
        <v>41373</v>
      </c>
      <c r="V266" s="8">
        <v>41</v>
      </c>
      <c r="W266" s="8">
        <f t="shared" si="23"/>
        <v>0</v>
      </c>
      <c r="X266" s="8">
        <f t="shared" si="24"/>
        <v>0</v>
      </c>
      <c r="Y266" s="8"/>
      <c r="Z266" s="8"/>
      <c r="AA266" s="8"/>
      <c r="AB266" s="8"/>
      <c r="AC266" s="8"/>
      <c r="AD266" s="8"/>
    </row>
    <row r="267" spans="1:30" x14ac:dyDescent="0.2">
      <c r="A267" s="7" t="s">
        <v>4</v>
      </c>
      <c r="B267" s="7" t="s">
        <v>36</v>
      </c>
      <c r="C267" s="7" t="s">
        <v>7</v>
      </c>
      <c r="D267" s="7">
        <v>3</v>
      </c>
      <c r="E267" s="7">
        <v>149</v>
      </c>
      <c r="F267" s="7">
        <v>1</v>
      </c>
      <c r="G267" s="7" t="s">
        <v>34</v>
      </c>
      <c r="H267" s="7" t="s">
        <v>34</v>
      </c>
      <c r="I267" s="7">
        <v>1069</v>
      </c>
      <c r="J267" s="7">
        <v>1.0507</v>
      </c>
      <c r="K267" s="7">
        <v>1069</v>
      </c>
      <c r="L267" s="7">
        <v>1.0861000000000001</v>
      </c>
      <c r="M267" s="7">
        <f t="shared" si="22"/>
        <v>3.5400000000000098E-2</v>
      </c>
      <c r="N267" s="8">
        <v>0.2</v>
      </c>
      <c r="S267" s="8"/>
      <c r="T267" s="9">
        <v>41332</v>
      </c>
      <c r="U267" s="9">
        <v>41373</v>
      </c>
      <c r="V267" s="8">
        <v>41</v>
      </c>
      <c r="W267" s="8">
        <f t="shared" si="23"/>
        <v>0.22408803606935038</v>
      </c>
      <c r="X267" s="8">
        <f t="shared" si="24"/>
        <v>6.330170510433609</v>
      </c>
      <c r="Y267" s="8">
        <f>AVERAGE(X267:X272)</f>
        <v>39.22041503291053</v>
      </c>
      <c r="Z267" s="8">
        <f>_xlfn.STDEV.S(X267:X272)</f>
        <v>85.781693459830691</v>
      </c>
      <c r="AA267" s="8"/>
      <c r="AB267" s="8">
        <f t="shared" ref="AB267:AB290" si="25">X267/2.4</f>
        <v>2.6375710460140041</v>
      </c>
      <c r="AC267" s="8"/>
      <c r="AD267" s="8"/>
    </row>
    <row r="268" spans="1:30" x14ac:dyDescent="0.2">
      <c r="A268" s="7" t="s">
        <v>4</v>
      </c>
      <c r="B268" s="7" t="s">
        <v>36</v>
      </c>
      <c r="C268" s="7" t="s">
        <v>7</v>
      </c>
      <c r="D268" s="7">
        <v>3</v>
      </c>
      <c r="E268" s="7">
        <v>150</v>
      </c>
      <c r="F268" s="7">
        <v>2</v>
      </c>
      <c r="G268" s="7" t="s">
        <v>34</v>
      </c>
      <c r="H268" s="7" t="s">
        <v>34</v>
      </c>
      <c r="I268" s="7">
        <v>1079</v>
      </c>
      <c r="J268" s="7">
        <v>1.0572999999999999</v>
      </c>
      <c r="K268" s="7">
        <v>1079</v>
      </c>
      <c r="L268" s="7">
        <v>1.0647</v>
      </c>
      <c r="M268" s="7">
        <f t="shared" si="22"/>
        <v>7.4000000000000732E-3</v>
      </c>
      <c r="N268" s="8">
        <v>0</v>
      </c>
      <c r="S268" s="8"/>
      <c r="T268" s="9">
        <v>41332</v>
      </c>
      <c r="U268" s="9">
        <v>41373</v>
      </c>
      <c r="V268" s="8">
        <v>41</v>
      </c>
      <c r="W268" s="8">
        <f t="shared" si="23"/>
        <v>0</v>
      </c>
      <c r="X268" s="8">
        <f t="shared" si="24"/>
        <v>0</v>
      </c>
      <c r="Y268" s="8"/>
      <c r="Z268" s="8"/>
      <c r="AA268" s="8"/>
      <c r="AB268" s="8">
        <f t="shared" si="25"/>
        <v>0</v>
      </c>
      <c r="AC268" s="8"/>
      <c r="AD268" s="8"/>
    </row>
    <row r="269" spans="1:30" x14ac:dyDescent="0.2">
      <c r="A269" s="7" t="s">
        <v>4</v>
      </c>
      <c r="B269" s="7" t="s">
        <v>36</v>
      </c>
      <c r="C269" s="7" t="s">
        <v>7</v>
      </c>
      <c r="D269" s="7">
        <v>3</v>
      </c>
      <c r="E269" s="7">
        <v>151</v>
      </c>
      <c r="F269" s="7">
        <v>3</v>
      </c>
      <c r="G269" s="7" t="s">
        <v>34</v>
      </c>
      <c r="H269" s="7" t="s">
        <v>34</v>
      </c>
      <c r="I269" s="7">
        <v>1089</v>
      </c>
      <c r="J269" s="7">
        <v>1.0567</v>
      </c>
      <c r="K269" s="7">
        <v>1089</v>
      </c>
      <c r="L269" s="7">
        <v>1.0711999999999999</v>
      </c>
      <c r="M269" s="7">
        <f t="shared" si="22"/>
        <v>1.4499999999999957E-2</v>
      </c>
      <c r="N269" s="8">
        <v>0</v>
      </c>
      <c r="S269" s="8"/>
      <c r="T269" s="9">
        <v>41332</v>
      </c>
      <c r="U269" s="9">
        <v>41373</v>
      </c>
      <c r="V269" s="8">
        <v>41</v>
      </c>
      <c r="W269" s="8">
        <f t="shared" si="23"/>
        <v>0</v>
      </c>
      <c r="X269" s="8">
        <f t="shared" si="24"/>
        <v>0</v>
      </c>
      <c r="Y269" s="8"/>
      <c r="Z269" s="8"/>
      <c r="AA269" s="8"/>
      <c r="AB269" s="8">
        <f t="shared" si="25"/>
        <v>0</v>
      </c>
      <c r="AC269" s="8"/>
      <c r="AD269" s="8"/>
    </row>
    <row r="270" spans="1:30" x14ac:dyDescent="0.2">
      <c r="A270" s="7" t="s">
        <v>4</v>
      </c>
      <c r="B270" s="7" t="s">
        <v>36</v>
      </c>
      <c r="C270" s="7" t="s">
        <v>7</v>
      </c>
      <c r="D270" s="7">
        <v>3</v>
      </c>
      <c r="E270" s="7">
        <v>152</v>
      </c>
      <c r="F270" s="7">
        <v>4</v>
      </c>
      <c r="G270" s="7" t="s">
        <v>34</v>
      </c>
      <c r="H270" s="7" t="s">
        <v>34</v>
      </c>
      <c r="I270" s="7">
        <v>1099</v>
      </c>
      <c r="J270" s="7">
        <v>1.0570999999999999</v>
      </c>
      <c r="K270" s="7">
        <v>1099</v>
      </c>
      <c r="L270" s="7">
        <v>1.0790999999999999</v>
      </c>
      <c r="M270" s="7">
        <f t="shared" si="22"/>
        <v>2.200000000000002E-2</v>
      </c>
      <c r="N270" s="8">
        <v>4.2</v>
      </c>
      <c r="S270" s="8"/>
      <c r="T270" s="9">
        <v>41332</v>
      </c>
      <c r="U270" s="9">
        <v>41373</v>
      </c>
      <c r="V270" s="8">
        <v>41</v>
      </c>
      <c r="W270" s="8">
        <f t="shared" si="23"/>
        <v>4.7058487574563577</v>
      </c>
      <c r="X270" s="8">
        <f t="shared" si="24"/>
        <v>213.90221624801606</v>
      </c>
      <c r="Y270" s="8"/>
      <c r="Z270" s="8"/>
      <c r="AA270" s="8"/>
      <c r="AB270" s="8">
        <f t="shared" si="25"/>
        <v>89.125923436673361</v>
      </c>
      <c r="AC270" s="8"/>
      <c r="AD270" s="8"/>
    </row>
    <row r="271" spans="1:30" x14ac:dyDescent="0.2">
      <c r="A271" s="7" t="s">
        <v>4</v>
      </c>
      <c r="B271" s="7" t="s">
        <v>36</v>
      </c>
      <c r="C271" s="7" t="s">
        <v>7</v>
      </c>
      <c r="D271" s="7">
        <v>3</v>
      </c>
      <c r="E271" s="7">
        <v>153</v>
      </c>
      <c r="F271" s="7">
        <v>5</v>
      </c>
      <c r="G271" s="7" t="s">
        <v>34</v>
      </c>
      <c r="H271" s="7" t="s">
        <v>34</v>
      </c>
      <c r="I271" s="7">
        <v>1109</v>
      </c>
      <c r="J271" s="7">
        <v>1.0462</v>
      </c>
      <c r="K271" s="7">
        <v>1109</v>
      </c>
      <c r="L271" s="7">
        <v>1.1055999999999999</v>
      </c>
      <c r="M271" s="7">
        <f t="shared" si="22"/>
        <v>5.9399999999999897E-2</v>
      </c>
      <c r="N271" s="8">
        <v>0.8</v>
      </c>
      <c r="S271" s="8"/>
      <c r="T271" s="9">
        <v>41332</v>
      </c>
      <c r="U271" s="9">
        <v>41373</v>
      </c>
      <c r="V271" s="8">
        <v>41</v>
      </c>
      <c r="W271" s="8">
        <f t="shared" si="23"/>
        <v>0.89635214427740151</v>
      </c>
      <c r="X271" s="8">
        <f t="shared" si="24"/>
        <v>15.09010343901352</v>
      </c>
      <c r="Y271" s="8"/>
      <c r="Z271" s="8"/>
      <c r="AA271" s="8"/>
      <c r="AB271" s="8">
        <f t="shared" si="25"/>
        <v>6.2875430995889667</v>
      </c>
      <c r="AC271" s="8"/>
      <c r="AD271" s="8"/>
    </row>
    <row r="272" spans="1:30" x14ac:dyDescent="0.2">
      <c r="A272" s="7" t="s">
        <v>4</v>
      </c>
      <c r="B272" s="7" t="s">
        <v>36</v>
      </c>
      <c r="C272" s="7" t="s">
        <v>7</v>
      </c>
      <c r="D272" s="7">
        <v>3</v>
      </c>
      <c r="E272" s="7">
        <v>154</v>
      </c>
      <c r="F272" s="7">
        <v>6</v>
      </c>
      <c r="G272" s="7" t="s">
        <v>34</v>
      </c>
      <c r="H272" s="7" t="s">
        <v>34</v>
      </c>
      <c r="I272" s="7">
        <v>1119</v>
      </c>
      <c r="J272" s="7">
        <v>1.0589</v>
      </c>
      <c r="K272" s="7">
        <v>1119</v>
      </c>
      <c r="L272" s="7">
        <v>1.0914999999999999</v>
      </c>
      <c r="M272" s="7">
        <f t="shared" si="22"/>
        <v>3.2599999999999962E-2</v>
      </c>
      <c r="N272" s="8">
        <v>0</v>
      </c>
      <c r="S272" s="8"/>
      <c r="T272" s="9">
        <v>41332</v>
      </c>
      <c r="U272" s="9">
        <v>41373</v>
      </c>
      <c r="V272" s="8">
        <v>41</v>
      </c>
      <c r="W272" s="8">
        <f t="shared" si="23"/>
        <v>0</v>
      </c>
      <c r="X272" s="8">
        <f t="shared" si="24"/>
        <v>0</v>
      </c>
      <c r="Y272" s="8"/>
      <c r="Z272" s="8"/>
      <c r="AA272" s="8"/>
      <c r="AB272" s="8">
        <f t="shared" si="25"/>
        <v>0</v>
      </c>
      <c r="AC272" s="8"/>
      <c r="AD272" s="8"/>
    </row>
    <row r="273" spans="1:30" x14ac:dyDescent="0.2">
      <c r="A273" s="7" t="s">
        <v>4</v>
      </c>
      <c r="B273" s="7" t="s">
        <v>36</v>
      </c>
      <c r="C273" s="7" t="s">
        <v>7</v>
      </c>
      <c r="D273" s="7">
        <v>7</v>
      </c>
      <c r="E273" s="7">
        <v>155</v>
      </c>
      <c r="F273" s="7">
        <v>1</v>
      </c>
      <c r="G273" s="7" t="s">
        <v>34</v>
      </c>
      <c r="H273" s="7" t="s">
        <v>34</v>
      </c>
      <c r="I273" s="7">
        <v>1249</v>
      </c>
      <c r="J273" s="7">
        <v>1.0571999999999999</v>
      </c>
      <c r="K273" s="7">
        <v>1249</v>
      </c>
      <c r="L273" s="7">
        <v>1.0747</v>
      </c>
      <c r="M273" s="7">
        <f t="shared" si="22"/>
        <v>1.7500000000000071E-2</v>
      </c>
      <c r="N273" s="8">
        <v>0.5</v>
      </c>
      <c r="S273" s="8"/>
      <c r="T273" s="9">
        <v>41332</v>
      </c>
      <c r="U273" s="9">
        <v>41373</v>
      </c>
      <c r="V273" s="8">
        <v>41</v>
      </c>
      <c r="W273" s="8">
        <f t="shared" si="23"/>
        <v>0.56022009017337593</v>
      </c>
      <c r="X273" s="8">
        <f t="shared" si="24"/>
        <v>32.012576581335637</v>
      </c>
      <c r="Y273" s="8">
        <f>AVERAGE(X273:X278)</f>
        <v>7.7147037807978007</v>
      </c>
      <c r="Z273" s="8">
        <f>_xlfn.STDEV.S(X273:X278)</f>
        <v>12.839691885486268</v>
      </c>
      <c r="AA273" s="8"/>
      <c r="AB273" s="8">
        <f t="shared" si="25"/>
        <v>13.338573575556516</v>
      </c>
      <c r="AC273" s="8"/>
      <c r="AD273" s="8"/>
    </row>
    <row r="274" spans="1:30" x14ac:dyDescent="0.2">
      <c r="A274" s="7" t="s">
        <v>4</v>
      </c>
      <c r="B274" s="7" t="s">
        <v>36</v>
      </c>
      <c r="C274" s="7" t="s">
        <v>7</v>
      </c>
      <c r="D274" s="7">
        <v>7</v>
      </c>
      <c r="E274" s="7">
        <v>156</v>
      </c>
      <c r="F274" s="7">
        <v>2</v>
      </c>
      <c r="G274" s="7" t="s">
        <v>34</v>
      </c>
      <c r="H274" s="7" t="s">
        <v>34</v>
      </c>
      <c r="I274" s="7">
        <v>1259</v>
      </c>
      <c r="J274" s="7">
        <v>1.0599000000000001</v>
      </c>
      <c r="K274" s="7">
        <v>1259</v>
      </c>
      <c r="L274" s="7">
        <v>1.1052</v>
      </c>
      <c r="M274" s="7">
        <f t="shared" si="22"/>
        <v>4.5299999999999896E-2</v>
      </c>
      <c r="N274" s="8">
        <v>0.5</v>
      </c>
      <c r="S274" s="8"/>
      <c r="T274" s="9">
        <v>41332</v>
      </c>
      <c r="U274" s="9">
        <v>41373</v>
      </c>
      <c r="V274" s="8">
        <v>41</v>
      </c>
      <c r="W274" s="8">
        <f t="shared" si="23"/>
        <v>0.56022009017337593</v>
      </c>
      <c r="X274" s="8">
        <f t="shared" si="24"/>
        <v>12.366889407800821</v>
      </c>
      <c r="Y274" s="8"/>
      <c r="Z274" s="8"/>
      <c r="AA274" s="8"/>
      <c r="AB274" s="8">
        <f t="shared" si="25"/>
        <v>5.1528705865836759</v>
      </c>
      <c r="AC274" s="8"/>
      <c r="AD274" s="8"/>
    </row>
    <row r="275" spans="1:30" x14ac:dyDescent="0.2">
      <c r="A275" s="7" t="s">
        <v>4</v>
      </c>
      <c r="B275" s="7" t="s">
        <v>36</v>
      </c>
      <c r="C275" s="7" t="s">
        <v>7</v>
      </c>
      <c r="D275" s="7">
        <v>7</v>
      </c>
      <c r="E275" s="7">
        <v>157</v>
      </c>
      <c r="F275" s="7">
        <v>3</v>
      </c>
      <c r="G275" s="7" t="s">
        <v>34</v>
      </c>
      <c r="H275" s="7" t="s">
        <v>34</v>
      </c>
      <c r="I275" s="7">
        <v>1269</v>
      </c>
      <c r="J275" s="7">
        <v>1.0530999999999999</v>
      </c>
      <c r="K275" s="7">
        <v>1269</v>
      </c>
      <c r="L275" s="7">
        <v>1.1117999999999999</v>
      </c>
      <c r="M275" s="7">
        <f t="shared" si="22"/>
        <v>5.8699999999999974E-2</v>
      </c>
      <c r="N275" s="8">
        <v>0.1</v>
      </c>
      <c r="S275" s="8"/>
      <c r="T275" s="9">
        <v>41332</v>
      </c>
      <c r="U275" s="9">
        <v>41373</v>
      </c>
      <c r="V275" s="8">
        <v>41</v>
      </c>
      <c r="W275" s="8">
        <f t="shared" si="23"/>
        <v>0.11204401803467519</v>
      </c>
      <c r="X275" s="8">
        <f t="shared" si="24"/>
        <v>1.9087566956503448</v>
      </c>
      <c r="Y275" s="8"/>
      <c r="Z275" s="8"/>
      <c r="AA275" s="8"/>
      <c r="AB275" s="8">
        <f t="shared" si="25"/>
        <v>0.79531528985431033</v>
      </c>
      <c r="AC275" s="8"/>
      <c r="AD275" s="8"/>
    </row>
    <row r="276" spans="1:30" x14ac:dyDescent="0.2">
      <c r="A276" s="7" t="s">
        <v>4</v>
      </c>
      <c r="B276" s="7" t="s">
        <v>36</v>
      </c>
      <c r="C276" s="7" t="s">
        <v>7</v>
      </c>
      <c r="D276" s="7">
        <v>7</v>
      </c>
      <c r="E276" s="7">
        <v>158</v>
      </c>
      <c r="F276" s="7">
        <v>4</v>
      </c>
      <c r="G276" s="7" t="s">
        <v>34</v>
      </c>
      <c r="H276" s="7" t="s">
        <v>34</v>
      </c>
      <c r="I276" s="7">
        <v>1279</v>
      </c>
      <c r="J276" s="7">
        <v>1.0452999999999999</v>
      </c>
      <c r="K276" s="7">
        <v>1279</v>
      </c>
      <c r="L276" s="7">
        <v>1.0567</v>
      </c>
      <c r="M276" s="7">
        <f t="shared" si="22"/>
        <v>1.1400000000000077E-2</v>
      </c>
      <c r="N276" s="8">
        <v>0</v>
      </c>
      <c r="S276" s="8"/>
      <c r="T276" s="9">
        <v>41332</v>
      </c>
      <c r="U276" s="9">
        <v>41373</v>
      </c>
      <c r="V276" s="8">
        <v>41</v>
      </c>
      <c r="W276" s="8">
        <f t="shared" si="23"/>
        <v>0</v>
      </c>
      <c r="X276" s="8">
        <f t="shared" si="24"/>
        <v>0</v>
      </c>
      <c r="Y276" s="8"/>
      <c r="Z276" s="8"/>
      <c r="AA276" s="8"/>
      <c r="AB276" s="8">
        <f t="shared" si="25"/>
        <v>0</v>
      </c>
      <c r="AC276" s="8"/>
      <c r="AD276" s="8"/>
    </row>
    <row r="277" spans="1:30" x14ac:dyDescent="0.2">
      <c r="A277" s="7" t="s">
        <v>4</v>
      </c>
      <c r="B277" s="7" t="s">
        <v>36</v>
      </c>
      <c r="C277" s="7" t="s">
        <v>7</v>
      </c>
      <c r="D277" s="7">
        <v>7</v>
      </c>
      <c r="E277" s="7">
        <v>159</v>
      </c>
      <c r="F277" s="7">
        <v>5</v>
      </c>
      <c r="G277" s="7" t="s">
        <v>34</v>
      </c>
      <c r="H277" s="7" t="s">
        <v>34</v>
      </c>
      <c r="I277" s="7">
        <v>1289</v>
      </c>
      <c r="J277" s="7">
        <v>1.0566</v>
      </c>
      <c r="K277" s="7">
        <v>1289</v>
      </c>
      <c r="L277" s="7">
        <v>1.1251</v>
      </c>
      <c r="M277" s="7">
        <f t="shared" si="22"/>
        <v>6.8500000000000005E-2</v>
      </c>
      <c r="N277" s="8">
        <v>0</v>
      </c>
      <c r="S277" s="8"/>
      <c r="T277" s="9">
        <v>41332</v>
      </c>
      <c r="U277" s="9">
        <v>41373</v>
      </c>
      <c r="V277" s="8">
        <v>41</v>
      </c>
      <c r="W277" s="8">
        <f t="shared" si="23"/>
        <v>0</v>
      </c>
      <c r="X277" s="8">
        <f t="shared" si="24"/>
        <v>0</v>
      </c>
      <c r="Y277" s="8"/>
      <c r="Z277" s="8"/>
      <c r="AA277" s="8"/>
      <c r="AB277" s="8">
        <f t="shared" si="25"/>
        <v>0</v>
      </c>
      <c r="AC277" s="8"/>
      <c r="AD277" s="8"/>
    </row>
    <row r="278" spans="1:30" x14ac:dyDescent="0.2">
      <c r="A278" s="7" t="s">
        <v>4</v>
      </c>
      <c r="B278" s="7" t="s">
        <v>36</v>
      </c>
      <c r="C278" s="7" t="s">
        <v>7</v>
      </c>
      <c r="D278" s="7">
        <v>7</v>
      </c>
      <c r="E278" s="7">
        <v>160</v>
      </c>
      <c r="F278" s="7">
        <v>6</v>
      </c>
      <c r="G278" s="7" t="s">
        <v>34</v>
      </c>
      <c r="H278" s="7" t="s">
        <v>34</v>
      </c>
      <c r="I278" s="7">
        <v>1299</v>
      </c>
      <c r="J278" s="7">
        <v>1.0526</v>
      </c>
      <c r="K278" s="7">
        <v>1299</v>
      </c>
      <c r="L278" s="7">
        <v>1.0765</v>
      </c>
      <c r="M278" s="7">
        <f t="shared" si="22"/>
        <v>2.3900000000000032E-2</v>
      </c>
      <c r="N278" s="8">
        <v>0</v>
      </c>
      <c r="S278" s="8"/>
      <c r="T278" s="9">
        <v>41332</v>
      </c>
      <c r="U278" s="9">
        <v>41373</v>
      </c>
      <c r="V278" s="8">
        <v>41</v>
      </c>
      <c r="W278" s="8">
        <f t="shared" si="23"/>
        <v>0</v>
      </c>
      <c r="X278" s="8">
        <f t="shared" si="24"/>
        <v>0</v>
      </c>
      <c r="Y278" s="8"/>
      <c r="Z278" s="8"/>
      <c r="AA278" s="8"/>
      <c r="AB278" s="8">
        <f t="shared" si="25"/>
        <v>0</v>
      </c>
      <c r="AC278" s="8"/>
      <c r="AD278" s="8"/>
    </row>
    <row r="279" spans="1:30" x14ac:dyDescent="0.2">
      <c r="A279" s="7" t="s">
        <v>4</v>
      </c>
      <c r="B279" s="7" t="s">
        <v>36</v>
      </c>
      <c r="C279" s="7" t="s">
        <v>7</v>
      </c>
      <c r="D279" s="7">
        <v>24</v>
      </c>
      <c r="E279" s="7">
        <v>161</v>
      </c>
      <c r="F279" s="7">
        <v>1</v>
      </c>
      <c r="G279" s="7" t="s">
        <v>34</v>
      </c>
      <c r="H279" s="7" t="s">
        <v>34</v>
      </c>
      <c r="I279" s="7">
        <v>1429</v>
      </c>
      <c r="J279" s="7">
        <v>1.0607</v>
      </c>
      <c r="K279" s="7">
        <v>1429</v>
      </c>
      <c r="L279" s="7">
        <v>1.0786</v>
      </c>
      <c r="M279" s="7">
        <f t="shared" si="22"/>
        <v>1.7900000000000027E-2</v>
      </c>
      <c r="N279" s="8">
        <v>0.9</v>
      </c>
      <c r="S279" s="8"/>
      <c r="T279" s="9">
        <v>41332</v>
      </c>
      <c r="U279" s="9">
        <v>41373</v>
      </c>
      <c r="V279" s="8">
        <v>41</v>
      </c>
      <c r="W279" s="8">
        <f t="shared" si="23"/>
        <v>1.0083961623120767</v>
      </c>
      <c r="X279" s="8">
        <f t="shared" si="24"/>
        <v>56.334981134752809</v>
      </c>
      <c r="Y279" s="8">
        <f>AVERAGE(X279:X284)</f>
        <v>40.000309741478674</v>
      </c>
      <c r="Z279" s="8">
        <f>_xlfn.STDEV.S(X279:X284)</f>
        <v>37.697108781076352</v>
      </c>
      <c r="AA279" s="8"/>
      <c r="AB279" s="8">
        <f t="shared" si="25"/>
        <v>23.472908806147004</v>
      </c>
      <c r="AC279" s="8"/>
      <c r="AD279" s="8"/>
    </row>
    <row r="280" spans="1:30" x14ac:dyDescent="0.2">
      <c r="A280" s="7" t="s">
        <v>4</v>
      </c>
      <c r="B280" s="7" t="s">
        <v>36</v>
      </c>
      <c r="C280" s="7" t="s">
        <v>7</v>
      </c>
      <c r="D280" s="7">
        <v>24</v>
      </c>
      <c r="E280" s="7">
        <v>162</v>
      </c>
      <c r="F280" s="7">
        <v>2</v>
      </c>
      <c r="G280" s="7" t="s">
        <v>34</v>
      </c>
      <c r="H280" s="7" t="s">
        <v>34</v>
      </c>
      <c r="I280" s="7">
        <v>1439</v>
      </c>
      <c r="J280" s="7">
        <v>1.0510999999999999</v>
      </c>
      <c r="K280" s="7">
        <v>1439</v>
      </c>
      <c r="L280" s="7">
        <v>1.0653999999999999</v>
      </c>
      <c r="M280" s="7">
        <f t="shared" si="22"/>
        <v>1.4299999999999979E-2</v>
      </c>
      <c r="N280" s="8">
        <v>0.3</v>
      </c>
      <c r="S280" s="8"/>
      <c r="T280" s="9">
        <v>41332</v>
      </c>
      <c r="U280" s="9">
        <v>41373</v>
      </c>
      <c r="V280" s="8">
        <v>41</v>
      </c>
      <c r="W280" s="8">
        <f t="shared" si="23"/>
        <v>0.33613205410402552</v>
      </c>
      <c r="X280" s="8">
        <f t="shared" si="24"/>
        <v>23.505738049232587</v>
      </c>
      <c r="Y280" s="8"/>
      <c r="Z280" s="8"/>
      <c r="AA280" s="8"/>
      <c r="AB280" s="8">
        <f t="shared" si="25"/>
        <v>9.7940575205135776</v>
      </c>
      <c r="AC280" s="8"/>
      <c r="AD280" s="8"/>
    </row>
    <row r="281" spans="1:30" x14ac:dyDescent="0.2">
      <c r="A281" s="7" t="s">
        <v>4</v>
      </c>
      <c r="B281" s="7" t="s">
        <v>36</v>
      </c>
      <c r="C281" s="7" t="s">
        <v>7</v>
      </c>
      <c r="D281" s="7">
        <v>24</v>
      </c>
      <c r="E281" s="7">
        <v>163</v>
      </c>
      <c r="F281" s="7">
        <v>3</v>
      </c>
      <c r="G281" s="7" t="s">
        <v>34</v>
      </c>
      <c r="H281" s="7" t="s">
        <v>34</v>
      </c>
      <c r="I281" s="7">
        <v>1449</v>
      </c>
      <c r="J281" s="7">
        <v>1.0601</v>
      </c>
      <c r="K281" s="7">
        <v>1449</v>
      </c>
      <c r="L281" s="7">
        <v>1.0745</v>
      </c>
      <c r="M281" s="7">
        <f t="shared" si="22"/>
        <v>1.4399999999999968E-2</v>
      </c>
      <c r="N281" s="8">
        <v>0</v>
      </c>
      <c r="S281" s="8"/>
      <c r="T281" s="9">
        <v>41332</v>
      </c>
      <c r="U281" s="9">
        <v>41373</v>
      </c>
      <c r="V281" s="8">
        <v>41</v>
      </c>
      <c r="W281" s="8">
        <f t="shared" si="23"/>
        <v>0</v>
      </c>
      <c r="X281" s="8">
        <f t="shared" si="24"/>
        <v>0</v>
      </c>
      <c r="Y281" s="8"/>
      <c r="Z281" s="8"/>
      <c r="AA281" s="8"/>
      <c r="AB281" s="8">
        <f t="shared" si="25"/>
        <v>0</v>
      </c>
      <c r="AC281" s="8"/>
      <c r="AD281" s="8"/>
    </row>
    <row r="282" spans="1:30" x14ac:dyDescent="0.2">
      <c r="A282" s="7" t="s">
        <v>4</v>
      </c>
      <c r="B282" s="7" t="s">
        <v>36</v>
      </c>
      <c r="C282" s="7" t="s">
        <v>7</v>
      </c>
      <c r="D282" s="7">
        <v>24</v>
      </c>
      <c r="E282" s="7">
        <v>164</v>
      </c>
      <c r="F282" s="7">
        <v>4</v>
      </c>
      <c r="G282" s="7" t="s">
        <v>34</v>
      </c>
      <c r="H282" s="7" t="s">
        <v>34</v>
      </c>
      <c r="I282" s="7">
        <v>1459</v>
      </c>
      <c r="J282" s="7">
        <v>1.0569</v>
      </c>
      <c r="K282" s="7">
        <v>1459</v>
      </c>
      <c r="L282" s="7">
        <v>1.1267</v>
      </c>
      <c r="M282" s="7">
        <f t="shared" si="22"/>
        <v>6.9800000000000084E-2</v>
      </c>
      <c r="N282" s="8">
        <v>3.8</v>
      </c>
      <c r="S282" s="8"/>
      <c r="T282" s="9">
        <v>41332</v>
      </c>
      <c r="U282" s="9">
        <v>41373</v>
      </c>
      <c r="V282" s="8">
        <v>41</v>
      </c>
      <c r="W282" s="8">
        <f t="shared" si="23"/>
        <v>4.2576726853176572</v>
      </c>
      <c r="X282" s="8">
        <f t="shared" si="24"/>
        <v>60.99817600741622</v>
      </c>
      <c r="Y282" s="8"/>
      <c r="Z282" s="8"/>
      <c r="AA282" s="8"/>
      <c r="AB282" s="8">
        <f t="shared" si="25"/>
        <v>25.415906669756758</v>
      </c>
      <c r="AC282" s="8"/>
      <c r="AD282" s="8"/>
    </row>
    <row r="283" spans="1:30" x14ac:dyDescent="0.2">
      <c r="A283" s="7" t="s">
        <v>4</v>
      </c>
      <c r="B283" s="7" t="s">
        <v>36</v>
      </c>
      <c r="C283" s="7" t="s">
        <v>7</v>
      </c>
      <c r="D283" s="7">
        <v>24</v>
      </c>
      <c r="E283" s="7">
        <v>165</v>
      </c>
      <c r="F283" s="7">
        <v>5</v>
      </c>
      <c r="G283" s="7" t="s">
        <v>34</v>
      </c>
      <c r="H283" s="7" t="s">
        <v>34</v>
      </c>
      <c r="I283" s="7">
        <v>1469</v>
      </c>
      <c r="J283" s="7">
        <v>1.0515000000000001</v>
      </c>
      <c r="K283" s="7">
        <v>1469</v>
      </c>
      <c r="L283" s="7">
        <v>1.089</v>
      </c>
      <c r="M283" s="7">
        <f t="shared" si="22"/>
        <v>3.7499999999999867E-2</v>
      </c>
      <c r="N283" s="8">
        <v>0.1</v>
      </c>
      <c r="S283" s="8"/>
      <c r="T283" s="9">
        <v>41332</v>
      </c>
      <c r="U283" s="9">
        <v>41373</v>
      </c>
      <c r="V283" s="8">
        <v>41</v>
      </c>
      <c r="W283" s="8">
        <f t="shared" si="23"/>
        <v>0.11204401803467519</v>
      </c>
      <c r="X283" s="8">
        <f t="shared" si="24"/>
        <v>2.9878404809246821</v>
      </c>
      <c r="Y283" s="8"/>
      <c r="Z283" s="8"/>
      <c r="AA283" s="8"/>
      <c r="AB283" s="8">
        <f t="shared" si="25"/>
        <v>1.2449335337186176</v>
      </c>
      <c r="AC283" s="8"/>
      <c r="AD283" s="8"/>
    </row>
    <row r="284" spans="1:30" x14ac:dyDescent="0.2">
      <c r="A284" s="7" t="s">
        <v>4</v>
      </c>
      <c r="B284" s="7" t="s">
        <v>36</v>
      </c>
      <c r="C284" s="7" t="s">
        <v>7</v>
      </c>
      <c r="D284" s="7">
        <v>24</v>
      </c>
      <c r="E284" s="7">
        <v>166</v>
      </c>
      <c r="F284" s="7">
        <v>6</v>
      </c>
      <c r="G284" s="7" t="s">
        <v>34</v>
      </c>
      <c r="H284" s="7" t="s">
        <v>34</v>
      </c>
      <c r="I284" s="7">
        <v>1479</v>
      </c>
      <c r="J284" s="7">
        <v>1.0422</v>
      </c>
      <c r="K284" s="7">
        <v>1479</v>
      </c>
      <c r="L284" s="7">
        <v>1.0654999999999999</v>
      </c>
      <c r="M284" s="7">
        <f t="shared" si="22"/>
        <v>2.3299999999999876E-2</v>
      </c>
      <c r="N284" s="8">
        <v>2</v>
      </c>
      <c r="S284" s="8"/>
      <c r="T284" s="9">
        <v>41332</v>
      </c>
      <c r="U284" s="9">
        <v>41373</v>
      </c>
      <c r="V284" s="8">
        <v>41</v>
      </c>
      <c r="W284" s="8">
        <f t="shared" si="23"/>
        <v>2.2408803606935037</v>
      </c>
      <c r="X284" s="8">
        <f t="shared" si="24"/>
        <v>96.175122776545734</v>
      </c>
      <c r="Y284" s="8"/>
      <c r="Z284" s="8"/>
      <c r="AA284" s="8"/>
      <c r="AB284" s="8">
        <f t="shared" si="25"/>
        <v>40.072967823560724</v>
      </c>
      <c r="AC284" s="8"/>
      <c r="AD284" s="8"/>
    </row>
    <row r="285" spans="1:30" x14ac:dyDescent="0.2">
      <c r="A285" s="7" t="s">
        <v>4</v>
      </c>
      <c r="B285" s="7" t="s">
        <v>36</v>
      </c>
      <c r="C285" s="7" t="s">
        <v>7</v>
      </c>
      <c r="D285" s="7">
        <v>48</v>
      </c>
      <c r="E285" s="7">
        <v>167</v>
      </c>
      <c r="F285" s="7">
        <v>1</v>
      </c>
      <c r="G285" s="7" t="s">
        <v>34</v>
      </c>
      <c r="H285" s="7" t="s">
        <v>34</v>
      </c>
      <c r="I285" s="7">
        <v>1609</v>
      </c>
      <c r="J285" s="7">
        <v>1.0481</v>
      </c>
      <c r="K285" s="7">
        <v>1609</v>
      </c>
      <c r="L285" s="7">
        <v>1.1274999999999999</v>
      </c>
      <c r="M285" s="7">
        <f t="shared" si="22"/>
        <v>7.9399999999999915E-2</v>
      </c>
      <c r="N285" s="8">
        <v>5.4</v>
      </c>
      <c r="S285" s="8"/>
      <c r="T285" s="9">
        <v>41332</v>
      </c>
      <c r="U285" s="9">
        <v>41373</v>
      </c>
      <c r="V285" s="8">
        <v>41</v>
      </c>
      <c r="W285" s="8">
        <f t="shared" si="23"/>
        <v>6.05037697387246</v>
      </c>
      <c r="X285" s="8">
        <f t="shared" si="24"/>
        <v>76.20122133340638</v>
      </c>
      <c r="Y285" s="8">
        <f>AVERAGE(X285:X290)</f>
        <v>162.60454507766994</v>
      </c>
      <c r="Z285" s="8">
        <f>_xlfn.STDEV.S(X285:X290)</f>
        <v>192.12989092487445</v>
      </c>
      <c r="AA285" s="8"/>
      <c r="AB285" s="8">
        <f t="shared" si="25"/>
        <v>31.750508888919327</v>
      </c>
      <c r="AC285" s="8"/>
      <c r="AD285" s="8"/>
    </row>
    <row r="286" spans="1:30" x14ac:dyDescent="0.2">
      <c r="A286" s="7" t="s">
        <v>4</v>
      </c>
      <c r="B286" s="7" t="s">
        <v>36</v>
      </c>
      <c r="C286" s="7" t="s">
        <v>7</v>
      </c>
      <c r="D286" s="7">
        <v>48</v>
      </c>
      <c r="E286" s="7">
        <v>168</v>
      </c>
      <c r="F286" s="7">
        <v>2</v>
      </c>
      <c r="G286" s="7" t="s">
        <v>34</v>
      </c>
      <c r="H286" s="7" t="s">
        <v>34</v>
      </c>
      <c r="I286" s="7">
        <v>1619</v>
      </c>
      <c r="J286" s="7">
        <v>1.0610999999999999</v>
      </c>
      <c r="K286" s="7">
        <v>1619</v>
      </c>
      <c r="L286" s="7">
        <v>1.0676000000000001</v>
      </c>
      <c r="M286" s="7">
        <f t="shared" si="22"/>
        <v>6.5000000000001723E-3</v>
      </c>
      <c r="N286" s="8">
        <v>3.2</v>
      </c>
      <c r="S286" s="8"/>
      <c r="T286" s="9">
        <v>41332</v>
      </c>
      <c r="U286" s="9">
        <v>41373</v>
      </c>
      <c r="V286" s="8">
        <v>41</v>
      </c>
      <c r="W286" s="8">
        <f t="shared" si="23"/>
        <v>3.585408577109606</v>
      </c>
      <c r="X286" s="8">
        <f t="shared" si="24"/>
        <v>551.60131955530937</v>
      </c>
      <c r="Y286" s="8"/>
      <c r="Z286" s="8"/>
      <c r="AA286" s="8"/>
      <c r="AB286" s="8">
        <f t="shared" si="25"/>
        <v>229.83388314804557</v>
      </c>
      <c r="AC286" s="8"/>
      <c r="AD286" s="8"/>
    </row>
    <row r="287" spans="1:30" x14ac:dyDescent="0.2">
      <c r="A287" s="7" t="s">
        <v>4</v>
      </c>
      <c r="B287" s="7" t="s">
        <v>36</v>
      </c>
      <c r="C287" s="7" t="s">
        <v>7</v>
      </c>
      <c r="D287" s="7">
        <v>48</v>
      </c>
      <c r="E287" s="7">
        <v>169</v>
      </c>
      <c r="F287" s="7">
        <v>3</v>
      </c>
      <c r="G287" s="7" t="s">
        <v>34</v>
      </c>
      <c r="H287" s="7" t="s">
        <v>34</v>
      </c>
      <c r="I287" s="7">
        <v>1629</v>
      </c>
      <c r="J287" s="7">
        <v>1.0535000000000001</v>
      </c>
      <c r="K287" s="7">
        <v>1629</v>
      </c>
      <c r="L287" s="7">
        <v>1.0624</v>
      </c>
      <c r="M287" s="7">
        <f t="shared" ref="M287:M318" si="26">L287-J287</f>
        <v>8.899999999999908E-3</v>
      </c>
      <c r="N287" s="8">
        <v>1</v>
      </c>
      <c r="S287" s="8"/>
      <c r="T287" s="9">
        <v>41332</v>
      </c>
      <c r="U287" s="9">
        <v>41373</v>
      </c>
      <c r="V287" s="8">
        <v>41</v>
      </c>
      <c r="W287" s="8">
        <f t="shared" ref="W287:W318" si="27">N287*EXP((LN(2)/$S$3)*V287)</f>
        <v>1.1204401803467519</v>
      </c>
      <c r="X287" s="8">
        <f t="shared" ref="X287:X318" si="28">W287/M287</f>
        <v>125.89215509514196</v>
      </c>
      <c r="Y287" s="8"/>
      <c r="Z287" s="8"/>
      <c r="AA287" s="8"/>
      <c r="AB287" s="8">
        <f t="shared" si="25"/>
        <v>52.455064622975819</v>
      </c>
      <c r="AC287" s="8"/>
      <c r="AD287" s="8"/>
    </row>
    <row r="288" spans="1:30" x14ac:dyDescent="0.2">
      <c r="A288" s="7" t="s">
        <v>4</v>
      </c>
      <c r="B288" s="7" t="s">
        <v>36</v>
      </c>
      <c r="C288" s="7" t="s">
        <v>7</v>
      </c>
      <c r="D288" s="7">
        <v>48</v>
      </c>
      <c r="E288" s="7">
        <v>170</v>
      </c>
      <c r="F288" s="7">
        <v>4</v>
      </c>
      <c r="G288" s="7" t="s">
        <v>34</v>
      </c>
      <c r="H288" s="7" t="s">
        <v>34</v>
      </c>
      <c r="I288" s="7">
        <v>1639</v>
      </c>
      <c r="J288" s="7">
        <v>1.0546</v>
      </c>
      <c r="K288" s="7">
        <v>1639</v>
      </c>
      <c r="L288" s="7">
        <v>1.1640999999999999</v>
      </c>
      <c r="M288" s="7">
        <f t="shared" si="26"/>
        <v>0.10949999999999993</v>
      </c>
      <c r="N288" s="8">
        <v>6.4</v>
      </c>
      <c r="S288" s="8"/>
      <c r="T288" s="9">
        <v>41332</v>
      </c>
      <c r="U288" s="9">
        <v>41373</v>
      </c>
      <c r="V288" s="8">
        <v>41</v>
      </c>
      <c r="W288" s="8">
        <f t="shared" si="27"/>
        <v>7.1708171542192121</v>
      </c>
      <c r="X288" s="8">
        <f t="shared" si="28"/>
        <v>65.486914650403804</v>
      </c>
      <c r="Y288" s="8"/>
      <c r="Z288" s="8"/>
      <c r="AA288" s="8"/>
      <c r="AB288" s="8">
        <f t="shared" si="25"/>
        <v>27.286214437668253</v>
      </c>
      <c r="AC288" s="8"/>
      <c r="AD288" s="8"/>
    </row>
    <row r="289" spans="1:32" x14ac:dyDescent="0.2">
      <c r="A289" s="7" t="s">
        <v>4</v>
      </c>
      <c r="B289" s="7" t="s">
        <v>36</v>
      </c>
      <c r="C289" s="7" t="s">
        <v>7</v>
      </c>
      <c r="D289" s="7">
        <v>48</v>
      </c>
      <c r="E289" s="7">
        <v>171</v>
      </c>
      <c r="F289" s="7">
        <v>5</v>
      </c>
      <c r="G289" s="7" t="s">
        <v>34</v>
      </c>
      <c r="H289" s="7" t="s">
        <v>34</v>
      </c>
      <c r="I289" s="7">
        <v>1649</v>
      </c>
      <c r="J289" s="7">
        <v>1.0578000000000001</v>
      </c>
      <c r="K289" s="7">
        <v>1649</v>
      </c>
      <c r="L289" s="7">
        <v>1.0852999999999999</v>
      </c>
      <c r="M289" s="7">
        <f t="shared" si="26"/>
        <v>2.7499999999999858E-2</v>
      </c>
      <c r="N289" s="8">
        <v>2.4</v>
      </c>
      <c r="S289" s="8"/>
      <c r="T289" s="9">
        <v>41332</v>
      </c>
      <c r="U289" s="9">
        <v>41373</v>
      </c>
      <c r="V289" s="8">
        <v>41</v>
      </c>
      <c r="W289" s="8">
        <f t="shared" si="27"/>
        <v>2.6890564328322042</v>
      </c>
      <c r="X289" s="8">
        <f t="shared" si="28"/>
        <v>97.783870284807932</v>
      </c>
      <c r="Y289" s="8"/>
      <c r="Z289" s="8"/>
      <c r="AA289" s="8"/>
      <c r="AB289" s="8">
        <f t="shared" si="25"/>
        <v>40.743279285336641</v>
      </c>
      <c r="AC289" s="8"/>
      <c r="AD289" s="8"/>
    </row>
    <row r="290" spans="1:32" x14ac:dyDescent="0.2">
      <c r="A290" s="7" t="s">
        <v>4</v>
      </c>
      <c r="B290" s="7" t="s">
        <v>36</v>
      </c>
      <c r="C290" s="7" t="s">
        <v>7</v>
      </c>
      <c r="D290" s="7">
        <v>48</v>
      </c>
      <c r="E290" s="7">
        <v>172</v>
      </c>
      <c r="F290" s="7">
        <v>6</v>
      </c>
      <c r="G290" s="7" t="s">
        <v>34</v>
      </c>
      <c r="H290" s="7" t="s">
        <v>34</v>
      </c>
      <c r="I290" s="7">
        <v>1659</v>
      </c>
      <c r="J290" s="7">
        <v>1.0481</v>
      </c>
      <c r="K290" s="7">
        <v>1659</v>
      </c>
      <c r="L290" s="7">
        <v>1.0863</v>
      </c>
      <c r="M290" s="7">
        <f t="shared" si="26"/>
        <v>3.8200000000000012E-2</v>
      </c>
      <c r="N290" s="8">
        <v>2</v>
      </c>
      <c r="S290" s="8"/>
      <c r="T290" s="9">
        <v>41332</v>
      </c>
      <c r="U290" s="9">
        <v>41373</v>
      </c>
      <c r="V290" s="8">
        <v>41</v>
      </c>
      <c r="W290" s="8">
        <f t="shared" si="27"/>
        <v>2.2408803606935037</v>
      </c>
      <c r="X290" s="8">
        <f t="shared" si="28"/>
        <v>58.661789546950338</v>
      </c>
      <c r="Y290" s="8"/>
      <c r="Z290" s="8"/>
      <c r="AA290" s="8"/>
      <c r="AB290" s="8">
        <f t="shared" si="25"/>
        <v>24.442412311229308</v>
      </c>
      <c r="AC290" s="8"/>
      <c r="AD290" s="8"/>
    </row>
    <row r="291" spans="1:32" x14ac:dyDescent="0.2">
      <c r="A291" s="7" t="s">
        <v>4</v>
      </c>
      <c r="B291" s="7" t="s">
        <v>36</v>
      </c>
      <c r="C291" s="7" t="s">
        <v>9</v>
      </c>
      <c r="D291" s="7">
        <v>3</v>
      </c>
      <c r="E291" s="7">
        <v>101</v>
      </c>
      <c r="F291" s="7">
        <v>1</v>
      </c>
      <c r="G291" s="7" t="s">
        <v>15</v>
      </c>
      <c r="H291" s="7" t="s">
        <v>16</v>
      </c>
      <c r="I291" s="7">
        <v>1120</v>
      </c>
      <c r="J291" s="7">
        <v>1.0524</v>
      </c>
      <c r="K291" s="7">
        <v>1120</v>
      </c>
      <c r="L291" s="7">
        <v>1.1700999999999999</v>
      </c>
      <c r="M291" s="7">
        <f t="shared" si="26"/>
        <v>0.11769999999999992</v>
      </c>
      <c r="N291" s="8">
        <v>63.8</v>
      </c>
      <c r="Q291" s="7">
        <v>5.22</v>
      </c>
      <c r="R291" s="52">
        <v>8.9</v>
      </c>
      <c r="S291" s="8"/>
      <c r="T291" s="9">
        <v>41332</v>
      </c>
      <c r="U291" s="9">
        <v>41372</v>
      </c>
      <c r="V291" s="8">
        <v>40</v>
      </c>
      <c r="W291" s="8">
        <f t="shared" si="27"/>
        <v>71.286082956090738</v>
      </c>
      <c r="X291" s="8">
        <f t="shared" si="28"/>
        <v>605.65915850544422</v>
      </c>
      <c r="Y291" s="8">
        <f>AVERAGE(X291:X296)</f>
        <v>1382.5220481632089</v>
      </c>
      <c r="Z291" s="8">
        <f>_xlfn.STDEV.S(X291:X296)</f>
        <v>671.24341785266108</v>
      </c>
      <c r="AA291" s="8"/>
      <c r="AB291" s="8">
        <f t="shared" ref="AB291:AB314" si="29">X291/2</f>
        <v>302.82957925272211</v>
      </c>
      <c r="AC291" s="16">
        <f>AVERAGE(AB291:AB296)</f>
        <v>691.26102408160443</v>
      </c>
      <c r="AD291" s="16">
        <f>_xlfn.STDEV.S(AB291:AB296)</f>
        <v>335.62170892633054</v>
      </c>
      <c r="AE291" s="16">
        <f>AVERAGE(AC291:AC309)</f>
        <v>641.32510871718875</v>
      </c>
      <c r="AF291" s="16">
        <f>_xlfn.STDEV.S((AC291:AC309))</f>
        <v>66.735879517211458</v>
      </c>
    </row>
    <row r="292" spans="1:32" x14ac:dyDescent="0.2">
      <c r="A292" s="7" t="s">
        <v>4</v>
      </c>
      <c r="B292" s="7" t="s">
        <v>36</v>
      </c>
      <c r="C292" s="7" t="s">
        <v>9</v>
      </c>
      <c r="D292" s="7">
        <v>3</v>
      </c>
      <c r="E292" s="7">
        <v>102</v>
      </c>
      <c r="F292" s="7">
        <v>2</v>
      </c>
      <c r="G292" s="7" t="s">
        <v>15</v>
      </c>
      <c r="H292" s="7" t="s">
        <v>16</v>
      </c>
      <c r="I292" s="7">
        <v>1130</v>
      </c>
      <c r="J292" s="7">
        <v>1.0455000000000001</v>
      </c>
      <c r="K292" s="7">
        <v>1130</v>
      </c>
      <c r="L292" s="7">
        <v>1.2699</v>
      </c>
      <c r="M292" s="7">
        <f t="shared" si="26"/>
        <v>0.22439999999999993</v>
      </c>
      <c r="N292" s="8">
        <v>269.8</v>
      </c>
      <c r="Q292" s="7">
        <v>10.56</v>
      </c>
      <c r="R292" s="52">
        <v>10.8</v>
      </c>
      <c r="S292" s="8"/>
      <c r="T292" s="9">
        <v>41332</v>
      </c>
      <c r="U292" s="9">
        <v>41372</v>
      </c>
      <c r="V292" s="8">
        <v>40</v>
      </c>
      <c r="W292" s="8">
        <f t="shared" si="27"/>
        <v>301.45744798672854</v>
      </c>
      <c r="X292" s="8">
        <f t="shared" si="28"/>
        <v>1343.3932619729439</v>
      </c>
      <c r="Y292" s="8"/>
      <c r="Z292" s="8"/>
      <c r="AA292" s="8"/>
      <c r="AB292" s="8">
        <f t="shared" si="29"/>
        <v>671.69663098647197</v>
      </c>
    </row>
    <row r="293" spans="1:32" x14ac:dyDescent="0.2">
      <c r="A293" s="7" t="s">
        <v>4</v>
      </c>
      <c r="B293" s="7" t="s">
        <v>36</v>
      </c>
      <c r="C293" s="7" t="s">
        <v>9</v>
      </c>
      <c r="D293" s="7">
        <v>3</v>
      </c>
      <c r="E293" s="7">
        <v>103</v>
      </c>
      <c r="F293" s="7">
        <v>3</v>
      </c>
      <c r="G293" s="7" t="s">
        <v>15</v>
      </c>
      <c r="H293" s="7" t="s">
        <v>16</v>
      </c>
      <c r="I293" s="7">
        <v>1140</v>
      </c>
      <c r="J293" s="7">
        <v>1.0508999999999999</v>
      </c>
      <c r="K293" s="7">
        <v>1140</v>
      </c>
      <c r="L293" s="7">
        <v>1.2782</v>
      </c>
      <c r="M293" s="7">
        <f t="shared" si="26"/>
        <v>0.22730000000000006</v>
      </c>
      <c r="N293" s="8">
        <v>239.9</v>
      </c>
      <c r="Q293" s="7">
        <v>9.4499999999999993</v>
      </c>
      <c r="R293" s="52">
        <v>10.5</v>
      </c>
      <c r="S293" s="8"/>
      <c r="T293" s="9">
        <v>41332</v>
      </c>
      <c r="U293" s="9">
        <v>41372</v>
      </c>
      <c r="V293" s="8">
        <v>40</v>
      </c>
      <c r="W293" s="8">
        <f t="shared" si="27"/>
        <v>268.04907995558256</v>
      </c>
      <c r="X293" s="8">
        <f t="shared" si="28"/>
        <v>1179.2744388718984</v>
      </c>
      <c r="Y293" s="8"/>
      <c r="Z293" s="8"/>
      <c r="AA293" s="8"/>
      <c r="AB293" s="8">
        <f t="shared" si="29"/>
        <v>589.63721943594919</v>
      </c>
    </row>
    <row r="294" spans="1:32" x14ac:dyDescent="0.2">
      <c r="A294" s="7" t="s">
        <v>4</v>
      </c>
      <c r="B294" s="7" t="s">
        <v>36</v>
      </c>
      <c r="C294" s="7" t="s">
        <v>9</v>
      </c>
      <c r="D294" s="7">
        <v>3</v>
      </c>
      <c r="E294" s="7">
        <v>104</v>
      </c>
      <c r="F294" s="7">
        <v>4</v>
      </c>
      <c r="G294" s="7" t="s">
        <v>15</v>
      </c>
      <c r="H294" s="7" t="s">
        <v>16</v>
      </c>
      <c r="I294" s="7">
        <v>1150</v>
      </c>
      <c r="J294" s="7">
        <v>1.0409999999999999</v>
      </c>
      <c r="K294" s="7">
        <v>1150</v>
      </c>
      <c r="L294" s="7">
        <v>1.2707999999999999</v>
      </c>
      <c r="M294" s="7">
        <f t="shared" si="26"/>
        <v>0.2298</v>
      </c>
      <c r="N294" s="8">
        <v>270.5</v>
      </c>
      <c r="Q294" s="7">
        <v>10.88</v>
      </c>
      <c r="R294" s="52">
        <v>11.1</v>
      </c>
      <c r="S294" s="8"/>
      <c r="T294" s="9">
        <v>41332</v>
      </c>
      <c r="U294" s="9">
        <v>41372</v>
      </c>
      <c r="V294" s="8">
        <v>40</v>
      </c>
      <c r="W294" s="8">
        <f t="shared" si="27"/>
        <v>302.23958369314335</v>
      </c>
      <c r="X294" s="8">
        <f t="shared" si="28"/>
        <v>1315.2288237299535</v>
      </c>
      <c r="Y294" s="8"/>
      <c r="Z294" s="8"/>
      <c r="AA294" s="8"/>
      <c r="AB294" s="8">
        <f t="shared" si="29"/>
        <v>657.61441186497677</v>
      </c>
    </row>
    <row r="295" spans="1:32" x14ac:dyDescent="0.2">
      <c r="A295" s="7" t="s">
        <v>4</v>
      </c>
      <c r="B295" s="7" t="s">
        <v>36</v>
      </c>
      <c r="C295" s="7" t="s">
        <v>9</v>
      </c>
      <c r="D295" s="7">
        <v>3</v>
      </c>
      <c r="E295" s="7">
        <v>105</v>
      </c>
      <c r="F295" s="7">
        <v>5</v>
      </c>
      <c r="G295" s="7" t="s">
        <v>15</v>
      </c>
      <c r="H295" s="7" t="s">
        <v>16</v>
      </c>
      <c r="I295" s="7">
        <v>1160</v>
      </c>
      <c r="J295" s="7">
        <v>1.0572999999999999</v>
      </c>
      <c r="K295" s="7">
        <v>1160</v>
      </c>
      <c r="L295" s="7">
        <v>1.2699</v>
      </c>
      <c r="M295" s="7">
        <f t="shared" si="26"/>
        <v>0.21260000000000012</v>
      </c>
      <c r="N295" s="8">
        <v>231.1</v>
      </c>
      <c r="Q295" s="7">
        <v>7.77</v>
      </c>
      <c r="R295" s="52">
        <v>9.6999999999999993</v>
      </c>
      <c r="S295" s="8"/>
      <c r="T295" s="9">
        <v>41332</v>
      </c>
      <c r="U295" s="9">
        <v>41372</v>
      </c>
      <c r="V295" s="8">
        <v>40</v>
      </c>
      <c r="W295" s="8">
        <f t="shared" si="27"/>
        <v>258.21651678922518</v>
      </c>
      <c r="X295" s="8">
        <f t="shared" si="28"/>
        <v>1214.5649896012467</v>
      </c>
      <c r="Y295" s="8"/>
      <c r="Z295" s="8"/>
      <c r="AA295" s="8"/>
      <c r="AB295" s="8">
        <f t="shared" si="29"/>
        <v>607.28249480062334</v>
      </c>
    </row>
    <row r="296" spans="1:32" x14ac:dyDescent="0.2">
      <c r="A296" s="7" t="s">
        <v>4</v>
      </c>
      <c r="B296" s="7" t="s">
        <v>36</v>
      </c>
      <c r="C296" s="7" t="s">
        <v>9</v>
      </c>
      <c r="D296" s="7">
        <v>3</v>
      </c>
      <c r="E296" s="7">
        <v>106</v>
      </c>
      <c r="F296" s="7">
        <v>6</v>
      </c>
      <c r="G296" s="7" t="s">
        <v>15</v>
      </c>
      <c r="H296" s="7" t="s">
        <v>16</v>
      </c>
      <c r="I296" s="7">
        <v>1170</v>
      </c>
      <c r="J296" s="7">
        <v>1.0510999999999999</v>
      </c>
      <c r="K296" s="7">
        <v>1170</v>
      </c>
      <c r="L296" s="7">
        <v>1.1894</v>
      </c>
      <c r="M296" s="7">
        <f t="shared" si="26"/>
        <v>0.13830000000000009</v>
      </c>
      <c r="N296" s="8">
        <v>326.39999999999998</v>
      </c>
      <c r="Q296" s="7">
        <v>8.75</v>
      </c>
      <c r="R296" s="52">
        <v>10.199999999999999</v>
      </c>
      <c r="S296" s="8"/>
      <c r="T296" s="9">
        <v>41332</v>
      </c>
      <c r="U296" s="9">
        <v>41372</v>
      </c>
      <c r="V296" s="8">
        <v>40</v>
      </c>
      <c r="W296" s="8">
        <f t="shared" si="27"/>
        <v>364.69870653398141</v>
      </c>
      <c r="X296" s="8">
        <f t="shared" si="28"/>
        <v>2637.011616297767</v>
      </c>
      <c r="Y296" s="8"/>
      <c r="Z296" s="8"/>
      <c r="AA296" s="8"/>
      <c r="AB296" s="8">
        <f t="shared" si="29"/>
        <v>1318.5058081488835</v>
      </c>
    </row>
    <row r="297" spans="1:32" x14ac:dyDescent="0.2">
      <c r="A297" s="7" t="s">
        <v>4</v>
      </c>
      <c r="B297" s="7" t="s">
        <v>36</v>
      </c>
      <c r="C297" s="7" t="s">
        <v>9</v>
      </c>
      <c r="D297" s="7">
        <v>7</v>
      </c>
      <c r="E297" s="7">
        <v>107</v>
      </c>
      <c r="F297" s="7">
        <v>1</v>
      </c>
      <c r="G297" s="7" t="s">
        <v>15</v>
      </c>
      <c r="H297" s="7" t="s">
        <v>16</v>
      </c>
      <c r="I297" s="7">
        <v>1300</v>
      </c>
      <c r="J297" s="7">
        <v>1.0506</v>
      </c>
      <c r="K297" s="7">
        <v>1300</v>
      </c>
      <c r="L297" s="7">
        <v>1.2178</v>
      </c>
      <c r="M297" s="7">
        <f t="shared" si="26"/>
        <v>0.16720000000000002</v>
      </c>
      <c r="N297" s="8">
        <v>169.2</v>
      </c>
      <c r="Q297" s="7">
        <v>7.19</v>
      </c>
      <c r="R297" s="52">
        <v>9.4</v>
      </c>
      <c r="S297" s="8"/>
      <c r="T297" s="9">
        <v>41332</v>
      </c>
      <c r="U297" s="9">
        <v>41372</v>
      </c>
      <c r="V297" s="8">
        <v>40</v>
      </c>
      <c r="W297" s="8">
        <f t="shared" si="27"/>
        <v>189.05337360768888</v>
      </c>
      <c r="X297" s="8">
        <f t="shared" si="28"/>
        <v>1130.701995261297</v>
      </c>
      <c r="Y297" s="8">
        <f>AVERAGE(X297:X302)</f>
        <v>1274.8389124513369</v>
      </c>
      <c r="Z297" s="8">
        <f>_xlfn.STDEV.S(X297:X302)</f>
        <v>276.00274264147725</v>
      </c>
      <c r="AA297" s="8"/>
      <c r="AB297" s="8">
        <f t="shared" si="29"/>
        <v>565.35099763064852</v>
      </c>
      <c r="AC297" s="16">
        <f>AVERAGE(AB297:AB302)</f>
        <v>637.41945622566845</v>
      </c>
      <c r="AD297" s="16">
        <f>_xlfn.STDEV.S(AB297:AB302)</f>
        <v>138.00137132073863</v>
      </c>
    </row>
    <row r="298" spans="1:32" x14ac:dyDescent="0.2">
      <c r="A298" s="7" t="s">
        <v>4</v>
      </c>
      <c r="B298" s="7" t="s">
        <v>36</v>
      </c>
      <c r="C298" s="7" t="s">
        <v>9</v>
      </c>
      <c r="D298" s="7">
        <v>7</v>
      </c>
      <c r="E298" s="7">
        <v>108</v>
      </c>
      <c r="F298" s="7">
        <v>2</v>
      </c>
      <c r="G298" s="7" t="s">
        <v>15</v>
      </c>
      <c r="H298" s="7" t="s">
        <v>16</v>
      </c>
      <c r="I298" s="7">
        <v>1310</v>
      </c>
      <c r="J298" s="7">
        <v>1.0522</v>
      </c>
      <c r="K298" s="7">
        <v>1310</v>
      </c>
      <c r="L298" s="7">
        <v>1.2737000000000001</v>
      </c>
      <c r="M298" s="7">
        <f t="shared" si="26"/>
        <v>0.22150000000000003</v>
      </c>
      <c r="N298" s="8">
        <v>204.5</v>
      </c>
      <c r="Q298" s="7">
        <v>9.49</v>
      </c>
      <c r="R298" s="52">
        <v>10.8</v>
      </c>
      <c r="S298" s="8"/>
      <c r="T298" s="9">
        <v>41332</v>
      </c>
      <c r="U298" s="9">
        <v>41372</v>
      </c>
      <c r="V298" s="8">
        <v>40</v>
      </c>
      <c r="W298" s="8">
        <f t="shared" si="27"/>
        <v>228.49535994546324</v>
      </c>
      <c r="X298" s="8">
        <f t="shared" si="28"/>
        <v>1031.5817604761319</v>
      </c>
      <c r="Y298" s="8"/>
      <c r="Z298" s="8"/>
      <c r="AA298" s="8"/>
      <c r="AB298" s="8">
        <f t="shared" si="29"/>
        <v>515.79088023806594</v>
      </c>
    </row>
    <row r="299" spans="1:32" x14ac:dyDescent="0.2">
      <c r="A299" s="7" t="s">
        <v>4</v>
      </c>
      <c r="B299" s="7" t="s">
        <v>36</v>
      </c>
      <c r="C299" s="7" t="s">
        <v>9</v>
      </c>
      <c r="D299" s="7">
        <v>7</v>
      </c>
      <c r="E299" s="7">
        <v>109</v>
      </c>
      <c r="F299" s="7">
        <v>3</v>
      </c>
      <c r="G299" s="7" t="s">
        <v>15</v>
      </c>
      <c r="H299" s="7" t="s">
        <v>16</v>
      </c>
      <c r="I299" s="7">
        <v>1320</v>
      </c>
      <c r="J299" s="7">
        <v>1.0471999999999999</v>
      </c>
      <c r="K299" s="7">
        <v>1320</v>
      </c>
      <c r="L299" s="7">
        <v>1.2276</v>
      </c>
      <c r="M299" s="7">
        <f t="shared" si="26"/>
        <v>0.18040000000000012</v>
      </c>
      <c r="N299" s="8">
        <v>257.89999999999998</v>
      </c>
      <c r="Q299" s="7">
        <v>8.66</v>
      </c>
      <c r="R299" s="52">
        <v>10.3</v>
      </c>
      <c r="S299" s="8"/>
      <c r="T299" s="9">
        <v>41332</v>
      </c>
      <c r="U299" s="9">
        <v>41372</v>
      </c>
      <c r="V299" s="8">
        <v>40</v>
      </c>
      <c r="W299" s="8">
        <f t="shared" si="27"/>
        <v>288.16114097767712</v>
      </c>
      <c r="X299" s="8">
        <f t="shared" si="28"/>
        <v>1597.3455708296947</v>
      </c>
      <c r="Y299" s="8"/>
      <c r="Z299" s="8"/>
      <c r="AA299" s="8"/>
      <c r="AB299" s="8">
        <f t="shared" si="29"/>
        <v>798.67278541484734</v>
      </c>
    </row>
    <row r="300" spans="1:32" x14ac:dyDescent="0.2">
      <c r="A300" s="7" t="s">
        <v>4</v>
      </c>
      <c r="B300" s="7" t="s">
        <v>36</v>
      </c>
      <c r="C300" s="7" t="s">
        <v>9</v>
      </c>
      <c r="D300" s="7">
        <v>7</v>
      </c>
      <c r="E300" s="7">
        <v>110</v>
      </c>
      <c r="F300" s="7">
        <v>4</v>
      </c>
      <c r="G300" s="7" t="s">
        <v>15</v>
      </c>
      <c r="H300" s="7" t="s">
        <v>16</v>
      </c>
      <c r="I300" s="7">
        <v>1330</v>
      </c>
      <c r="J300" s="7">
        <v>1.0577000000000001</v>
      </c>
      <c r="K300" s="7">
        <v>1330</v>
      </c>
      <c r="L300" s="7">
        <v>1.3182</v>
      </c>
      <c r="M300" s="7">
        <f t="shared" si="26"/>
        <v>0.26049999999999995</v>
      </c>
      <c r="N300" s="8">
        <v>227.1</v>
      </c>
      <c r="Q300" s="7">
        <v>11.07</v>
      </c>
      <c r="R300" s="52">
        <v>11.2</v>
      </c>
      <c r="S300" s="8"/>
      <c r="T300" s="9">
        <v>41332</v>
      </c>
      <c r="U300" s="9">
        <v>41372</v>
      </c>
      <c r="V300" s="8">
        <v>40</v>
      </c>
      <c r="W300" s="8">
        <f t="shared" si="27"/>
        <v>253.74716989542642</v>
      </c>
      <c r="X300" s="8">
        <f t="shared" si="28"/>
        <v>974.07742762159876</v>
      </c>
      <c r="Y300" s="8"/>
      <c r="Z300" s="8"/>
      <c r="AA300" s="8"/>
      <c r="AB300" s="8">
        <f t="shared" si="29"/>
        <v>487.03871381079938</v>
      </c>
    </row>
    <row r="301" spans="1:32" x14ac:dyDescent="0.2">
      <c r="A301" s="7" t="s">
        <v>4</v>
      </c>
      <c r="B301" s="7" t="s">
        <v>36</v>
      </c>
      <c r="C301" s="7" t="s">
        <v>9</v>
      </c>
      <c r="D301" s="7">
        <v>7</v>
      </c>
      <c r="E301" s="7">
        <v>111</v>
      </c>
      <c r="F301" s="7">
        <v>5</v>
      </c>
      <c r="G301" s="7" t="s">
        <v>15</v>
      </c>
      <c r="H301" s="7" t="s">
        <v>16</v>
      </c>
      <c r="I301" s="7">
        <v>1340</v>
      </c>
      <c r="J301" s="7">
        <v>1.0552999999999999</v>
      </c>
      <c r="K301" s="7">
        <v>1340</v>
      </c>
      <c r="L301" s="7">
        <v>1.1993</v>
      </c>
      <c r="M301" s="7">
        <f t="shared" si="26"/>
        <v>0.14400000000000013</v>
      </c>
      <c r="N301" s="8">
        <v>206</v>
      </c>
      <c r="Q301" s="7">
        <v>8.3000000000000007</v>
      </c>
      <c r="R301" s="52">
        <v>10</v>
      </c>
      <c r="S301" s="8"/>
      <c r="T301" s="9">
        <v>41332</v>
      </c>
      <c r="U301" s="9">
        <v>41372</v>
      </c>
      <c r="V301" s="8">
        <v>40</v>
      </c>
      <c r="W301" s="8">
        <f t="shared" si="27"/>
        <v>230.17136503063779</v>
      </c>
      <c r="X301" s="8">
        <f t="shared" si="28"/>
        <v>1598.4122571572054</v>
      </c>
      <c r="Y301" s="8"/>
      <c r="Z301" s="8"/>
      <c r="AA301" s="8"/>
      <c r="AB301" s="8">
        <f t="shared" si="29"/>
        <v>799.20612857860272</v>
      </c>
    </row>
    <row r="302" spans="1:32" x14ac:dyDescent="0.2">
      <c r="A302" s="7" t="s">
        <v>4</v>
      </c>
      <c r="B302" s="7" t="s">
        <v>36</v>
      </c>
      <c r="C302" s="7" t="s">
        <v>9</v>
      </c>
      <c r="D302" s="7">
        <v>7</v>
      </c>
      <c r="E302" s="7">
        <v>112</v>
      </c>
      <c r="F302" s="7">
        <v>6</v>
      </c>
      <c r="G302" s="7" t="s">
        <v>15</v>
      </c>
      <c r="H302" s="7" t="s">
        <v>16</v>
      </c>
      <c r="I302" s="7">
        <v>1350</v>
      </c>
      <c r="J302" s="7">
        <v>1.0415000000000001</v>
      </c>
      <c r="K302" s="7">
        <v>1350</v>
      </c>
      <c r="L302" s="7">
        <v>1.266</v>
      </c>
      <c r="M302" s="7">
        <f t="shared" si="26"/>
        <v>0.22449999999999992</v>
      </c>
      <c r="N302" s="8">
        <v>264.60000000000002</v>
      </c>
      <c r="Q302" s="7">
        <v>10.210000000000001</v>
      </c>
      <c r="R302" s="52">
        <v>10.7</v>
      </c>
      <c r="S302" s="8"/>
      <c r="T302" s="9">
        <v>41332</v>
      </c>
      <c r="U302" s="9">
        <v>41372</v>
      </c>
      <c r="V302" s="8">
        <v>40</v>
      </c>
      <c r="W302" s="8">
        <f t="shared" si="27"/>
        <v>295.64729702479013</v>
      </c>
      <c r="X302" s="8">
        <f t="shared" si="28"/>
        <v>1316.9144633620947</v>
      </c>
      <c r="Y302" s="8"/>
      <c r="Z302" s="8"/>
      <c r="AA302" s="8"/>
      <c r="AB302" s="8">
        <f t="shared" si="29"/>
        <v>658.45723168104735</v>
      </c>
    </row>
    <row r="303" spans="1:32" x14ac:dyDescent="0.2">
      <c r="A303" s="7" t="s">
        <v>4</v>
      </c>
      <c r="B303" s="7" t="s">
        <v>36</v>
      </c>
      <c r="C303" s="7" t="s">
        <v>9</v>
      </c>
      <c r="D303" s="7">
        <v>24</v>
      </c>
      <c r="E303" s="7">
        <v>113</v>
      </c>
      <c r="F303" s="7">
        <v>1</v>
      </c>
      <c r="G303" s="7" t="s">
        <v>15</v>
      </c>
      <c r="H303" s="7" t="s">
        <v>16</v>
      </c>
      <c r="I303" s="7">
        <v>1480</v>
      </c>
      <c r="J303" s="7">
        <v>1.0499000000000001</v>
      </c>
      <c r="K303" s="7">
        <v>1480</v>
      </c>
      <c r="L303" s="7">
        <v>1.2504</v>
      </c>
      <c r="M303" s="7">
        <f t="shared" si="26"/>
        <v>0.2004999999999999</v>
      </c>
      <c r="N303" s="8">
        <v>188.5</v>
      </c>
      <c r="Q303" s="7">
        <v>9.67</v>
      </c>
      <c r="R303" s="52">
        <v>10.7</v>
      </c>
      <c r="S303" s="8"/>
      <c r="T303" s="9">
        <v>41332</v>
      </c>
      <c r="U303" s="9">
        <v>41372</v>
      </c>
      <c r="V303" s="8">
        <v>40</v>
      </c>
      <c r="W303" s="8">
        <f t="shared" si="27"/>
        <v>210.61797237026809</v>
      </c>
      <c r="X303" s="8">
        <f t="shared" si="28"/>
        <v>1050.4637025948539</v>
      </c>
      <c r="Y303" s="8">
        <f>AVERAGE(X303:X308)</f>
        <v>1376.5684488732597</v>
      </c>
      <c r="Z303" s="8">
        <f>_xlfn.STDEV.S(X303:X308)</f>
        <v>404.91449887250468</v>
      </c>
      <c r="AA303" s="8"/>
      <c r="AB303" s="8">
        <f t="shared" si="29"/>
        <v>525.23185129742694</v>
      </c>
      <c r="AC303" s="16">
        <f>AVERAGE(AB303:AB308)</f>
        <v>688.28422443662987</v>
      </c>
      <c r="AD303" s="16">
        <f>_xlfn.STDEV.S(AB303:AB308)</f>
        <v>202.45724943625234</v>
      </c>
    </row>
    <row r="304" spans="1:32" x14ac:dyDescent="0.2">
      <c r="A304" s="7" t="s">
        <v>4</v>
      </c>
      <c r="B304" s="7" t="s">
        <v>36</v>
      </c>
      <c r="C304" s="7" t="s">
        <v>9</v>
      </c>
      <c r="D304" s="7">
        <v>24</v>
      </c>
      <c r="E304" s="7">
        <v>114</v>
      </c>
      <c r="F304" s="7">
        <v>2</v>
      </c>
      <c r="G304" s="7" t="s">
        <v>15</v>
      </c>
      <c r="H304" s="7" t="s">
        <v>16</v>
      </c>
      <c r="I304" s="7">
        <v>1490</v>
      </c>
      <c r="J304" s="7">
        <v>1.0573999999999999</v>
      </c>
      <c r="K304" s="7">
        <v>1490</v>
      </c>
      <c r="L304" s="7">
        <v>1.3621000000000001</v>
      </c>
      <c r="M304" s="7">
        <f t="shared" si="26"/>
        <v>0.30470000000000019</v>
      </c>
      <c r="N304" s="8">
        <v>451.5</v>
      </c>
      <c r="Q304" s="7">
        <v>14.59</v>
      </c>
      <c r="R304" s="52">
        <v>12.3</v>
      </c>
      <c r="S304" s="8"/>
      <c r="T304" s="9">
        <v>41332</v>
      </c>
      <c r="U304" s="9">
        <v>41372</v>
      </c>
      <c r="V304" s="8">
        <v>40</v>
      </c>
      <c r="W304" s="8">
        <f t="shared" si="27"/>
        <v>504.47753063753868</v>
      </c>
      <c r="X304" s="8">
        <f t="shared" si="28"/>
        <v>1655.6532019610711</v>
      </c>
      <c r="Y304" s="8"/>
      <c r="Z304" s="8"/>
      <c r="AA304" s="8"/>
      <c r="AB304" s="8">
        <f t="shared" si="29"/>
        <v>827.82660098053555</v>
      </c>
    </row>
    <row r="305" spans="1:35" x14ac:dyDescent="0.2">
      <c r="A305" s="7" t="s">
        <v>4</v>
      </c>
      <c r="B305" s="7" t="s">
        <v>36</v>
      </c>
      <c r="C305" s="7" t="s">
        <v>9</v>
      </c>
      <c r="D305" s="7">
        <v>24</v>
      </c>
      <c r="E305" s="7">
        <v>115</v>
      </c>
      <c r="F305" s="7">
        <v>3</v>
      </c>
      <c r="G305" s="7" t="s">
        <v>15</v>
      </c>
      <c r="H305" s="7" t="s">
        <v>16</v>
      </c>
      <c r="I305" s="7">
        <v>1500</v>
      </c>
      <c r="J305" s="7">
        <v>1.0490999999999999</v>
      </c>
      <c r="K305" s="7">
        <v>1500</v>
      </c>
      <c r="L305" s="7">
        <v>1.2474000000000001</v>
      </c>
      <c r="M305" s="7">
        <f t="shared" si="26"/>
        <v>0.19830000000000014</v>
      </c>
      <c r="N305" s="8">
        <v>169.7</v>
      </c>
      <c r="Q305" s="7">
        <v>8.3800000000000008</v>
      </c>
      <c r="R305" s="52">
        <v>10.4</v>
      </c>
      <c r="S305" s="8"/>
      <c r="T305" s="9">
        <v>41332</v>
      </c>
      <c r="U305" s="9">
        <v>41372</v>
      </c>
      <c r="V305" s="8">
        <v>40</v>
      </c>
      <c r="W305" s="8">
        <f t="shared" si="27"/>
        <v>189.61204196941375</v>
      </c>
      <c r="X305" s="8">
        <f t="shared" si="28"/>
        <v>956.1878061997661</v>
      </c>
      <c r="Y305" s="8"/>
      <c r="Z305" s="8"/>
      <c r="AA305" s="8"/>
      <c r="AB305" s="8">
        <f t="shared" si="29"/>
        <v>478.09390309988305</v>
      </c>
    </row>
    <row r="306" spans="1:35" x14ac:dyDescent="0.2">
      <c r="A306" s="7" t="s">
        <v>4</v>
      </c>
      <c r="B306" s="7" t="s">
        <v>36</v>
      </c>
      <c r="C306" s="7" t="s">
        <v>9</v>
      </c>
      <c r="D306" s="7">
        <v>24</v>
      </c>
      <c r="E306" s="7">
        <v>116</v>
      </c>
      <c r="F306" s="7">
        <v>4</v>
      </c>
      <c r="G306" s="7" t="s">
        <v>15</v>
      </c>
      <c r="H306" s="7" t="s">
        <v>16</v>
      </c>
      <c r="I306" s="7">
        <v>1510</v>
      </c>
      <c r="J306" s="7">
        <v>1.0497000000000001</v>
      </c>
      <c r="K306" s="7">
        <v>1510</v>
      </c>
      <c r="L306" s="7">
        <v>1.3041</v>
      </c>
      <c r="M306" s="7">
        <f t="shared" si="26"/>
        <v>0.25439999999999996</v>
      </c>
      <c r="N306" s="8">
        <v>279.89999999999998</v>
      </c>
      <c r="Q306" s="7">
        <v>10.59</v>
      </c>
      <c r="R306" s="52">
        <v>10.9</v>
      </c>
      <c r="S306" s="8"/>
      <c r="T306" s="9">
        <v>41332</v>
      </c>
      <c r="U306" s="9">
        <v>41372</v>
      </c>
      <c r="V306" s="8">
        <v>40</v>
      </c>
      <c r="W306" s="8">
        <f t="shared" si="27"/>
        <v>312.74254889357047</v>
      </c>
      <c r="X306" s="8">
        <f t="shared" si="28"/>
        <v>1229.3339186068024</v>
      </c>
      <c r="Y306" s="8"/>
      <c r="Z306" s="8"/>
      <c r="AA306" s="8"/>
      <c r="AB306" s="8">
        <f t="shared" si="29"/>
        <v>614.6669593034012</v>
      </c>
    </row>
    <row r="307" spans="1:35" x14ac:dyDescent="0.2">
      <c r="A307" s="7" t="s">
        <v>4</v>
      </c>
      <c r="B307" s="7" t="s">
        <v>36</v>
      </c>
      <c r="C307" s="7" t="s">
        <v>9</v>
      </c>
      <c r="D307" s="7">
        <v>24</v>
      </c>
      <c r="E307" s="7">
        <v>117</v>
      </c>
      <c r="F307" s="7">
        <v>5</v>
      </c>
      <c r="G307" s="7" t="s">
        <v>15</v>
      </c>
      <c r="H307" s="7" t="s">
        <v>16</v>
      </c>
      <c r="I307" s="7">
        <v>1520</v>
      </c>
      <c r="J307" s="7">
        <v>1.0491999999999999</v>
      </c>
      <c r="K307" s="7">
        <v>1520</v>
      </c>
      <c r="L307" s="7">
        <v>1.2378</v>
      </c>
      <c r="M307" s="7">
        <f t="shared" si="26"/>
        <v>0.1886000000000001</v>
      </c>
      <c r="N307" s="8">
        <v>343.7</v>
      </c>
      <c r="Q307" s="7">
        <v>8.48</v>
      </c>
      <c r="R307" s="52">
        <v>10.5</v>
      </c>
      <c r="S307" s="8"/>
      <c r="T307" s="9">
        <v>41332</v>
      </c>
      <c r="U307" s="9">
        <v>41372</v>
      </c>
      <c r="V307" s="8">
        <v>40</v>
      </c>
      <c r="W307" s="8">
        <f t="shared" si="27"/>
        <v>384.02863184966122</v>
      </c>
      <c r="X307" s="8">
        <f t="shared" si="28"/>
        <v>2036.2069557246077</v>
      </c>
      <c r="Y307" s="8"/>
      <c r="Z307" s="8"/>
      <c r="AA307" s="8"/>
      <c r="AB307" s="8">
        <f t="shared" si="29"/>
        <v>1018.1034778623039</v>
      </c>
    </row>
    <row r="308" spans="1:35" x14ac:dyDescent="0.2">
      <c r="A308" s="7" t="s">
        <v>4</v>
      </c>
      <c r="B308" s="7" t="s">
        <v>36</v>
      </c>
      <c r="C308" s="7" t="s">
        <v>9</v>
      </c>
      <c r="D308" s="7">
        <v>24</v>
      </c>
      <c r="E308" s="7">
        <v>118</v>
      </c>
      <c r="F308" s="7">
        <v>6</v>
      </c>
      <c r="G308" s="7" t="s">
        <v>15</v>
      </c>
      <c r="H308" s="7" t="s">
        <v>16</v>
      </c>
      <c r="I308" s="7">
        <v>1530</v>
      </c>
      <c r="J308" s="7">
        <v>1.0624</v>
      </c>
      <c r="K308" s="7">
        <v>1530</v>
      </c>
      <c r="L308" s="7">
        <v>1.2559</v>
      </c>
      <c r="M308" s="7">
        <f t="shared" si="26"/>
        <v>0.19350000000000001</v>
      </c>
      <c r="N308" s="8">
        <v>230.6</v>
      </c>
      <c r="Q308" s="7">
        <v>7.89</v>
      </c>
      <c r="R308" s="52">
        <v>10.199999999999999</v>
      </c>
      <c r="S308" s="8"/>
      <c r="T308" s="9">
        <v>41332</v>
      </c>
      <c r="U308" s="9">
        <v>41372</v>
      </c>
      <c r="V308" s="8">
        <v>40</v>
      </c>
      <c r="W308" s="8">
        <f t="shared" si="27"/>
        <v>257.65784842750037</v>
      </c>
      <c r="X308" s="8">
        <f t="shared" si="28"/>
        <v>1331.5651081524566</v>
      </c>
      <c r="Y308" s="8"/>
      <c r="Z308" s="8"/>
      <c r="AA308" s="8"/>
      <c r="AB308" s="8">
        <f t="shared" si="29"/>
        <v>665.78255407622828</v>
      </c>
    </row>
    <row r="309" spans="1:35" x14ac:dyDescent="0.2">
      <c r="A309" s="7" t="s">
        <v>4</v>
      </c>
      <c r="B309" s="7" t="s">
        <v>36</v>
      </c>
      <c r="C309" s="7" t="s">
        <v>9</v>
      </c>
      <c r="D309" s="7">
        <v>48</v>
      </c>
      <c r="E309" s="7">
        <v>119</v>
      </c>
      <c r="F309" s="7">
        <v>1</v>
      </c>
      <c r="G309" s="7" t="s">
        <v>15</v>
      </c>
      <c r="H309" s="7" t="s">
        <v>16</v>
      </c>
      <c r="I309" s="7">
        <v>1660</v>
      </c>
      <c r="J309" s="7">
        <v>1.0575000000000001</v>
      </c>
      <c r="K309" s="7">
        <v>1660</v>
      </c>
      <c r="L309" s="7">
        <v>1.2392000000000001</v>
      </c>
      <c r="M309" s="7">
        <f t="shared" si="26"/>
        <v>0.18169999999999997</v>
      </c>
      <c r="N309" s="8">
        <v>138.4</v>
      </c>
      <c r="Q309" s="7">
        <v>8.0399999999999991</v>
      </c>
      <c r="R309" s="52">
        <v>10</v>
      </c>
      <c r="S309" s="8"/>
      <c r="T309" s="9">
        <v>41332</v>
      </c>
      <c r="U309" s="9">
        <v>41372</v>
      </c>
      <c r="V309" s="8">
        <v>40</v>
      </c>
      <c r="W309" s="8">
        <f t="shared" si="27"/>
        <v>154.63940252543821</v>
      </c>
      <c r="X309" s="8">
        <f t="shared" si="28"/>
        <v>851.06990933097541</v>
      </c>
      <c r="Y309" s="8">
        <f>AVERAGE(X309:X314)</f>
        <v>1096.6714602497052</v>
      </c>
      <c r="Z309" s="8">
        <f>_xlfn.STDEV.S(X309:X314)</f>
        <v>205.26534663567699</v>
      </c>
      <c r="AA309" s="8"/>
      <c r="AB309" s="8">
        <f t="shared" si="29"/>
        <v>425.5349546654877</v>
      </c>
      <c r="AC309" s="16">
        <f>AVERAGE(AB309:AB314)</f>
        <v>548.3357301248526</v>
      </c>
      <c r="AD309" s="16">
        <f>_xlfn.STDEV.S(AB309:AB314)</f>
        <v>102.6326733178385</v>
      </c>
      <c r="AG309" s="7">
        <f>AC309/100</f>
        <v>5.4833573012485264</v>
      </c>
      <c r="AH309" s="7">
        <f>AD309/100</f>
        <v>1.026326733178385</v>
      </c>
      <c r="AI309" s="7" t="s">
        <v>50</v>
      </c>
    </row>
    <row r="310" spans="1:35" x14ac:dyDescent="0.2">
      <c r="A310" s="7" t="s">
        <v>4</v>
      </c>
      <c r="B310" s="7" t="s">
        <v>36</v>
      </c>
      <c r="C310" s="7" t="s">
        <v>9</v>
      </c>
      <c r="D310" s="7">
        <v>48</v>
      </c>
      <c r="E310" s="7">
        <v>120</v>
      </c>
      <c r="F310" s="7">
        <v>2</v>
      </c>
      <c r="G310" s="7" t="s">
        <v>15</v>
      </c>
      <c r="H310" s="7" t="s">
        <v>16</v>
      </c>
      <c r="I310" s="7">
        <v>1670</v>
      </c>
      <c r="J310" s="7">
        <v>1.0641</v>
      </c>
      <c r="K310" s="7">
        <v>1670</v>
      </c>
      <c r="L310" s="7">
        <v>1.1860999999999999</v>
      </c>
      <c r="M310" s="7">
        <f t="shared" si="26"/>
        <v>0.12199999999999989</v>
      </c>
      <c r="N310" s="8">
        <v>133.6</v>
      </c>
      <c r="Q310" s="7">
        <v>8.3699999999999992</v>
      </c>
      <c r="R310" s="52">
        <v>10.4</v>
      </c>
      <c r="S310" s="8"/>
      <c r="T310" s="9">
        <v>41332</v>
      </c>
      <c r="U310" s="9">
        <v>41372</v>
      </c>
      <c r="V310" s="8">
        <v>40</v>
      </c>
      <c r="W310" s="8">
        <f t="shared" si="27"/>
        <v>149.27618625287965</v>
      </c>
      <c r="X310" s="8">
        <f t="shared" si="28"/>
        <v>1223.5752971547524</v>
      </c>
      <c r="Y310" s="8"/>
      <c r="Z310" s="8"/>
      <c r="AA310" s="8"/>
      <c r="AB310" s="8">
        <f t="shared" si="29"/>
        <v>611.78764857737622</v>
      </c>
      <c r="AC310" s="8"/>
      <c r="AD310" s="8"/>
    </row>
    <row r="311" spans="1:35" x14ac:dyDescent="0.2">
      <c r="A311" s="7" t="s">
        <v>4</v>
      </c>
      <c r="B311" s="7" t="s">
        <v>36</v>
      </c>
      <c r="C311" s="7" t="s">
        <v>9</v>
      </c>
      <c r="D311" s="7">
        <v>48</v>
      </c>
      <c r="E311" s="7">
        <v>121</v>
      </c>
      <c r="F311" s="7">
        <v>3</v>
      </c>
      <c r="G311" s="7" t="s">
        <v>15</v>
      </c>
      <c r="H311" s="7" t="s">
        <v>16</v>
      </c>
      <c r="I311" s="7">
        <v>1680</v>
      </c>
      <c r="J311" s="7">
        <v>1.0513999999999999</v>
      </c>
      <c r="K311" s="7">
        <v>1680</v>
      </c>
      <c r="L311" s="7">
        <v>1.2853000000000001</v>
      </c>
      <c r="M311" s="7">
        <f t="shared" si="26"/>
        <v>0.23390000000000022</v>
      </c>
      <c r="N311" s="8">
        <v>189.8</v>
      </c>
      <c r="Q311" s="7">
        <v>8.75</v>
      </c>
      <c r="R311" s="52">
        <v>10.7</v>
      </c>
      <c r="S311" s="8"/>
      <c r="T311" s="9">
        <v>41332</v>
      </c>
      <c r="U311" s="9">
        <v>41372</v>
      </c>
      <c r="V311" s="8">
        <v>40</v>
      </c>
      <c r="W311" s="8">
        <f t="shared" si="27"/>
        <v>212.07051011075271</v>
      </c>
      <c r="X311" s="8">
        <f t="shared" si="28"/>
        <v>906.67169778004495</v>
      </c>
      <c r="Y311" s="8"/>
      <c r="Z311" s="8"/>
      <c r="AA311" s="8"/>
      <c r="AB311" s="8">
        <f t="shared" si="29"/>
        <v>453.33584889002248</v>
      </c>
      <c r="AC311" s="8"/>
      <c r="AD311" s="8"/>
    </row>
    <row r="312" spans="1:35" x14ac:dyDescent="0.2">
      <c r="A312" s="7" t="s">
        <v>4</v>
      </c>
      <c r="B312" s="7" t="s">
        <v>36</v>
      </c>
      <c r="C312" s="7" t="s">
        <v>9</v>
      </c>
      <c r="D312" s="7">
        <v>48</v>
      </c>
      <c r="E312" s="7">
        <v>122</v>
      </c>
      <c r="F312" s="7">
        <v>4</v>
      </c>
      <c r="G312" s="7" t="s">
        <v>15</v>
      </c>
      <c r="H312" s="7" t="s">
        <v>16</v>
      </c>
      <c r="I312" s="7">
        <v>1690</v>
      </c>
      <c r="J312" s="7">
        <v>1.0595000000000001</v>
      </c>
      <c r="K312" s="7">
        <v>1690</v>
      </c>
      <c r="L312" s="7">
        <v>1.2437</v>
      </c>
      <c r="M312" s="7">
        <f t="shared" si="26"/>
        <v>0.18419999999999992</v>
      </c>
      <c r="N312" s="8">
        <v>231.8</v>
      </c>
      <c r="Q312" s="7">
        <v>9.19</v>
      </c>
      <c r="R312" s="52">
        <v>10.7</v>
      </c>
      <c r="S312" s="8"/>
      <c r="T312" s="9">
        <v>41332</v>
      </c>
      <c r="U312" s="9">
        <v>41372</v>
      </c>
      <c r="V312" s="8">
        <v>40</v>
      </c>
      <c r="W312" s="8">
        <f t="shared" si="27"/>
        <v>258.99865249564004</v>
      </c>
      <c r="X312" s="8">
        <f t="shared" si="28"/>
        <v>1406.0730320067328</v>
      </c>
      <c r="Y312" s="8"/>
      <c r="Z312" s="8"/>
      <c r="AA312" s="8"/>
      <c r="AB312" s="8">
        <f t="shared" si="29"/>
        <v>703.03651600336639</v>
      </c>
      <c r="AC312" s="8"/>
      <c r="AD312" s="8"/>
    </row>
    <row r="313" spans="1:35" x14ac:dyDescent="0.2">
      <c r="A313" s="7" t="s">
        <v>4</v>
      </c>
      <c r="B313" s="7" t="s">
        <v>36</v>
      </c>
      <c r="C313" s="7" t="s">
        <v>9</v>
      </c>
      <c r="D313" s="7">
        <v>48</v>
      </c>
      <c r="E313" s="7">
        <v>123</v>
      </c>
      <c r="F313" s="7">
        <v>5</v>
      </c>
      <c r="G313" s="7" t="s">
        <v>15</v>
      </c>
      <c r="H313" s="7" t="s">
        <v>16</v>
      </c>
      <c r="I313" s="7">
        <v>1700</v>
      </c>
      <c r="J313" s="7">
        <v>1.0591999999999999</v>
      </c>
      <c r="K313" s="7">
        <v>1700</v>
      </c>
      <c r="L313" s="7">
        <v>1.2836000000000001</v>
      </c>
      <c r="M313" s="7">
        <f t="shared" si="26"/>
        <v>0.22440000000000015</v>
      </c>
      <c r="N313" s="8">
        <v>213.2</v>
      </c>
      <c r="Q313" s="7">
        <v>8.4499999999999993</v>
      </c>
      <c r="R313" s="52">
        <v>10.4</v>
      </c>
      <c r="S313" s="8"/>
      <c r="T313" s="9">
        <v>41332</v>
      </c>
      <c r="U313" s="9">
        <v>41372</v>
      </c>
      <c r="V313" s="8">
        <v>40</v>
      </c>
      <c r="W313" s="8">
        <f t="shared" si="27"/>
        <v>238.21618943947561</v>
      </c>
      <c r="X313" s="8">
        <f t="shared" si="28"/>
        <v>1061.5694716554165</v>
      </c>
      <c r="Y313" s="8"/>
      <c r="Z313" s="8"/>
      <c r="AA313" s="8"/>
      <c r="AB313" s="8">
        <f t="shared" si="29"/>
        <v>530.78473582770823</v>
      </c>
      <c r="AC313" s="8"/>
      <c r="AD313" s="8"/>
    </row>
    <row r="314" spans="1:35" x14ac:dyDescent="0.2">
      <c r="A314" s="7" t="s">
        <v>4</v>
      </c>
      <c r="B314" s="7" t="s">
        <v>36</v>
      </c>
      <c r="C314" s="7" t="s">
        <v>9</v>
      </c>
      <c r="D314" s="7">
        <v>48</v>
      </c>
      <c r="E314" s="7">
        <v>124</v>
      </c>
      <c r="F314" s="7">
        <v>6</v>
      </c>
      <c r="G314" s="7" t="s">
        <v>15</v>
      </c>
      <c r="H314" s="7" t="s">
        <v>16</v>
      </c>
      <c r="I314" s="7">
        <v>1710</v>
      </c>
      <c r="J314" s="7">
        <v>1.0622</v>
      </c>
      <c r="K314" s="7">
        <v>1710</v>
      </c>
      <c r="L314" s="7">
        <v>1.2412000000000001</v>
      </c>
      <c r="M314" s="7">
        <f t="shared" si="26"/>
        <v>0.17900000000000005</v>
      </c>
      <c r="N314" s="8">
        <v>181.2</v>
      </c>
      <c r="Q314" s="7">
        <v>8.25</v>
      </c>
      <c r="R314" s="52">
        <v>10.3</v>
      </c>
      <c r="S314" s="8"/>
      <c r="T314" s="9">
        <v>41332</v>
      </c>
      <c r="U314" s="9">
        <v>41372</v>
      </c>
      <c r="V314" s="8">
        <v>40</v>
      </c>
      <c r="W314" s="8">
        <f t="shared" si="27"/>
        <v>202.46141428908527</v>
      </c>
      <c r="X314" s="8">
        <f t="shared" si="28"/>
        <v>1131.0693535703085</v>
      </c>
      <c r="Y314" s="8"/>
      <c r="Z314" s="8"/>
      <c r="AA314" s="8"/>
      <c r="AB314" s="8">
        <f t="shared" si="29"/>
        <v>565.53467678515426</v>
      </c>
      <c r="AC314" s="8"/>
      <c r="AD314" s="8"/>
    </row>
    <row r="315" spans="1:35" x14ac:dyDescent="0.2">
      <c r="A315" s="7" t="s">
        <v>4</v>
      </c>
      <c r="B315" s="7" t="s">
        <v>36</v>
      </c>
      <c r="C315" s="7" t="s">
        <v>6</v>
      </c>
      <c r="D315" s="7">
        <v>3</v>
      </c>
      <c r="E315" s="7">
        <v>125</v>
      </c>
      <c r="F315" s="7">
        <v>1</v>
      </c>
      <c r="G315" s="7" t="s">
        <v>15</v>
      </c>
      <c r="H315" s="7" t="s">
        <v>16</v>
      </c>
      <c r="I315" s="7">
        <v>1000</v>
      </c>
      <c r="J315" s="7">
        <v>1.0465</v>
      </c>
      <c r="K315" s="7">
        <v>1000</v>
      </c>
      <c r="L315" s="7">
        <v>1.3033999999999999</v>
      </c>
      <c r="M315" s="7">
        <f t="shared" si="26"/>
        <v>0.25689999999999991</v>
      </c>
      <c r="N315" s="8">
        <v>1.1000000000000001</v>
      </c>
      <c r="O315" s="3">
        <f>AVERAGE(N315:N338)</f>
        <v>1.2277777777777776</v>
      </c>
      <c r="P315" s="8">
        <v>0</v>
      </c>
      <c r="Q315" s="7">
        <v>9.16</v>
      </c>
      <c r="R315" s="52">
        <v>11.6</v>
      </c>
      <c r="S315" s="8"/>
      <c r="T315" s="9">
        <v>41332</v>
      </c>
      <c r="U315" s="9">
        <v>41372</v>
      </c>
      <c r="V315" s="8">
        <v>40</v>
      </c>
      <c r="W315" s="8">
        <f t="shared" si="27"/>
        <v>1.229070395794668</v>
      </c>
      <c r="X315" s="8">
        <f t="shared" si="28"/>
        <v>4.7842366515946617</v>
      </c>
      <c r="Y315" s="8">
        <f>AVERAGE(X315:X320)</f>
        <v>5.5778053255167093</v>
      </c>
      <c r="Z315" s="8">
        <f>_xlfn.STDEV.S(X315:X320)</f>
        <v>5.5568832999082174</v>
      </c>
      <c r="AA315" s="8"/>
      <c r="AB315" s="8"/>
      <c r="AC315" s="8"/>
      <c r="AD315" s="8"/>
    </row>
    <row r="316" spans="1:35" x14ac:dyDescent="0.2">
      <c r="A316" s="7" t="s">
        <v>4</v>
      </c>
      <c r="B316" s="7" t="s">
        <v>36</v>
      </c>
      <c r="C316" s="7" t="s">
        <v>6</v>
      </c>
      <c r="D316" s="7">
        <v>3</v>
      </c>
      <c r="E316" s="7">
        <v>126</v>
      </c>
      <c r="F316" s="7">
        <v>2</v>
      </c>
      <c r="G316" s="7" t="s">
        <v>15</v>
      </c>
      <c r="H316" s="7" t="s">
        <v>16</v>
      </c>
      <c r="I316" s="7">
        <v>1010</v>
      </c>
      <c r="J316" s="7">
        <v>1.0475000000000001</v>
      </c>
      <c r="K316" s="7">
        <v>1010</v>
      </c>
      <c r="L316" s="7">
        <v>1.3983000000000001</v>
      </c>
      <c r="M316" s="7">
        <f t="shared" si="26"/>
        <v>0.3508</v>
      </c>
      <c r="N316" s="8">
        <v>4.7</v>
      </c>
      <c r="O316" s="3">
        <f>_xlfn.STDEV.S(N315:N338)</f>
        <v>1.3936011563595003</v>
      </c>
      <c r="P316" s="8">
        <v>0</v>
      </c>
      <c r="Q316" s="7">
        <v>14.52</v>
      </c>
      <c r="R316" s="52">
        <v>13.1</v>
      </c>
      <c r="S316" s="8"/>
      <c r="T316" s="9">
        <v>41332</v>
      </c>
      <c r="U316" s="9">
        <v>41372</v>
      </c>
      <c r="V316" s="8">
        <v>40</v>
      </c>
      <c r="W316" s="8">
        <f t="shared" si="27"/>
        <v>5.2514826002135813</v>
      </c>
      <c r="X316" s="8">
        <f t="shared" si="28"/>
        <v>14.97001881474795</v>
      </c>
      <c r="Y316" s="8"/>
      <c r="Z316" s="8"/>
      <c r="AA316" s="8"/>
      <c r="AB316" s="8"/>
      <c r="AC316" s="8"/>
      <c r="AD316" s="8"/>
    </row>
    <row r="317" spans="1:35" x14ac:dyDescent="0.2">
      <c r="A317" s="7" t="s">
        <v>4</v>
      </c>
      <c r="B317" s="7" t="s">
        <v>36</v>
      </c>
      <c r="C317" s="7" t="s">
        <v>6</v>
      </c>
      <c r="D317" s="7">
        <v>3</v>
      </c>
      <c r="E317" s="7">
        <v>127</v>
      </c>
      <c r="F317" s="7">
        <v>3</v>
      </c>
      <c r="G317" s="7" t="s">
        <v>15</v>
      </c>
      <c r="H317" s="7" t="s">
        <v>16</v>
      </c>
      <c r="I317" s="7">
        <v>1020</v>
      </c>
      <c r="J317" s="7">
        <v>1.0525</v>
      </c>
      <c r="K317" s="7">
        <v>1020</v>
      </c>
      <c r="L317" s="7">
        <v>1.2987</v>
      </c>
      <c r="M317" s="7">
        <f t="shared" si="26"/>
        <v>0.24619999999999997</v>
      </c>
      <c r="N317" s="8">
        <v>0</v>
      </c>
      <c r="P317" s="8">
        <v>0</v>
      </c>
      <c r="Q317" s="7">
        <v>10.55</v>
      </c>
      <c r="R317" s="52">
        <v>11.7</v>
      </c>
      <c r="S317" s="8"/>
      <c r="T317" s="9">
        <v>41332</v>
      </c>
      <c r="U317" s="9">
        <v>41372</v>
      </c>
      <c r="V317" s="8">
        <v>40</v>
      </c>
      <c r="W317" s="8">
        <f t="shared" si="27"/>
        <v>0</v>
      </c>
      <c r="X317" s="8">
        <f t="shared" si="28"/>
        <v>0</v>
      </c>
      <c r="Y317" s="8"/>
      <c r="Z317" s="8"/>
      <c r="AA317" s="8"/>
      <c r="AB317" s="8"/>
      <c r="AC317" s="8"/>
      <c r="AD317" s="8"/>
    </row>
    <row r="318" spans="1:35" x14ac:dyDescent="0.2">
      <c r="A318" s="7" t="s">
        <v>4</v>
      </c>
      <c r="B318" s="7" t="s">
        <v>36</v>
      </c>
      <c r="C318" s="7" t="s">
        <v>6</v>
      </c>
      <c r="D318" s="7">
        <v>3</v>
      </c>
      <c r="E318" s="7">
        <v>128</v>
      </c>
      <c r="F318" s="7">
        <v>4</v>
      </c>
      <c r="G318" s="7" t="s">
        <v>15</v>
      </c>
      <c r="H318" s="7" t="s">
        <v>16</v>
      </c>
      <c r="I318" s="7">
        <v>1030</v>
      </c>
      <c r="J318" s="7">
        <v>1.0561</v>
      </c>
      <c r="K318" s="7">
        <v>1030</v>
      </c>
      <c r="L318" s="7">
        <v>1.3068</v>
      </c>
      <c r="M318" s="7">
        <f t="shared" si="26"/>
        <v>0.25069999999999992</v>
      </c>
      <c r="N318" s="8">
        <v>1.5</v>
      </c>
      <c r="P318" s="8">
        <v>0</v>
      </c>
      <c r="Q318" s="7">
        <v>11.13</v>
      </c>
      <c r="R318" s="52">
        <v>12.2</v>
      </c>
      <c r="S318" s="8"/>
      <c r="T318" s="9">
        <v>41332</v>
      </c>
      <c r="U318" s="9">
        <v>41372</v>
      </c>
      <c r="V318" s="8">
        <v>40</v>
      </c>
      <c r="W318" s="8">
        <f t="shared" si="27"/>
        <v>1.6760050851745469</v>
      </c>
      <c r="X318" s="8">
        <f t="shared" si="28"/>
        <v>6.6853014965079671</v>
      </c>
      <c r="Y318" s="8"/>
      <c r="Z318" s="8"/>
      <c r="AA318" s="8"/>
      <c r="AB318" s="8"/>
      <c r="AC318" s="8"/>
      <c r="AD318" s="8"/>
    </row>
    <row r="319" spans="1:35" x14ac:dyDescent="0.2">
      <c r="A319" s="7" t="s">
        <v>4</v>
      </c>
      <c r="B319" s="7" t="s">
        <v>36</v>
      </c>
      <c r="C319" s="7" t="s">
        <v>6</v>
      </c>
      <c r="D319" s="7">
        <v>3</v>
      </c>
      <c r="E319" s="7">
        <v>129</v>
      </c>
      <c r="F319" s="7">
        <v>5</v>
      </c>
      <c r="G319" s="7" t="s">
        <v>15</v>
      </c>
      <c r="H319" s="7" t="s">
        <v>16</v>
      </c>
      <c r="I319" s="7">
        <v>1040</v>
      </c>
      <c r="J319" s="7">
        <v>1.0537000000000001</v>
      </c>
      <c r="K319" s="7">
        <v>1040</v>
      </c>
      <c r="L319" s="7">
        <v>1.2763</v>
      </c>
      <c r="M319" s="7">
        <f>L319-J319</f>
        <v>0.22259999999999991</v>
      </c>
      <c r="N319" s="8">
        <v>1.4</v>
      </c>
      <c r="P319" s="8">
        <v>0</v>
      </c>
      <c r="Q319" s="7">
        <v>9.34</v>
      </c>
      <c r="R319" s="52">
        <v>11.8</v>
      </c>
      <c r="S319" s="8"/>
      <c r="T319" s="9">
        <v>41332</v>
      </c>
      <c r="U319" s="9">
        <v>41372</v>
      </c>
      <c r="V319" s="8">
        <v>40</v>
      </c>
      <c r="W319" s="8">
        <f>N319*EXP((LN(2)/$S$3)*V319)</f>
        <v>1.5642714128295772</v>
      </c>
      <c r="X319" s="8">
        <f>W319/M319</f>
        <v>7.0272749902496754</v>
      </c>
      <c r="Y319" s="8"/>
      <c r="Z319" s="8"/>
      <c r="AA319" s="8"/>
      <c r="AB319" s="8"/>
      <c r="AC319" s="8"/>
      <c r="AD319" s="8"/>
    </row>
    <row r="320" spans="1:35" x14ac:dyDescent="0.2">
      <c r="A320" s="7" t="s">
        <v>4</v>
      </c>
      <c r="B320" s="7" t="s">
        <v>36</v>
      </c>
      <c r="C320" s="7" t="s">
        <v>6</v>
      </c>
      <c r="D320" s="7">
        <v>3</v>
      </c>
      <c r="E320" s="7">
        <v>130</v>
      </c>
      <c r="F320" s="7">
        <v>6</v>
      </c>
      <c r="G320" s="7" t="s">
        <v>15</v>
      </c>
      <c r="H320" s="7" t="s">
        <v>16</v>
      </c>
      <c r="I320" s="7">
        <v>1050</v>
      </c>
      <c r="J320" s="7">
        <v>1.0470999999999999</v>
      </c>
      <c r="K320" s="7">
        <v>1050</v>
      </c>
      <c r="L320" s="7">
        <v>1.2395</v>
      </c>
      <c r="M320" s="7">
        <f>L320-J320</f>
        <v>0.19240000000000013</v>
      </c>
      <c r="N320" s="8">
        <v>0</v>
      </c>
      <c r="P320" s="8">
        <v>0</v>
      </c>
      <c r="Q320" s="7">
        <v>9.93</v>
      </c>
      <c r="R320" s="52">
        <v>11.8</v>
      </c>
      <c r="S320" s="8"/>
      <c r="T320" s="9">
        <v>41332</v>
      </c>
      <c r="U320" s="9">
        <v>41372</v>
      </c>
      <c r="V320" s="8">
        <v>40</v>
      </c>
      <c r="W320" s="8">
        <f>N320*EXP((LN(2)/$S$3)*V320)</f>
        <v>0</v>
      </c>
      <c r="X320" s="8">
        <f>W320/M320</f>
        <v>0</v>
      </c>
      <c r="Y320" s="8"/>
      <c r="Z320" s="8"/>
      <c r="AA320" s="8"/>
      <c r="AB320" s="8"/>
      <c r="AC320" s="8"/>
      <c r="AD320" s="8"/>
    </row>
    <row r="321" spans="1:30" x14ac:dyDescent="0.2">
      <c r="A321" s="7" t="s">
        <v>4</v>
      </c>
      <c r="B321" s="7" t="s">
        <v>36</v>
      </c>
      <c r="C321" s="7" t="s">
        <v>6</v>
      </c>
      <c r="D321" s="7">
        <v>7</v>
      </c>
      <c r="E321" s="7">
        <v>131</v>
      </c>
      <c r="F321" s="7">
        <v>1</v>
      </c>
      <c r="G321" s="7" t="s">
        <v>15</v>
      </c>
      <c r="H321" s="7" t="s">
        <v>16</v>
      </c>
      <c r="I321" s="7">
        <v>1180</v>
      </c>
      <c r="J321" s="7">
        <v>1.0461</v>
      </c>
      <c r="K321" s="7">
        <v>1180</v>
      </c>
      <c r="N321" s="8"/>
      <c r="Q321" s="7">
        <v>12.36</v>
      </c>
      <c r="R321" s="52">
        <v>11.7</v>
      </c>
      <c r="S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x14ac:dyDescent="0.2">
      <c r="A322" s="7" t="s">
        <v>4</v>
      </c>
      <c r="B322" s="7" t="s">
        <v>36</v>
      </c>
      <c r="C322" s="7" t="s">
        <v>6</v>
      </c>
      <c r="D322" s="7">
        <v>7</v>
      </c>
      <c r="E322" s="7">
        <v>132</v>
      </c>
      <c r="F322" s="7">
        <v>2</v>
      </c>
      <c r="G322" s="7" t="s">
        <v>15</v>
      </c>
      <c r="H322" s="7" t="s">
        <v>16</v>
      </c>
      <c r="I322" s="7">
        <v>1190</v>
      </c>
      <c r="J322" s="7">
        <v>1.0530999999999999</v>
      </c>
      <c r="K322" s="7">
        <v>1190</v>
      </c>
      <c r="N322" s="8"/>
      <c r="Q322" s="7">
        <v>11.07</v>
      </c>
      <c r="R322" s="52">
        <v>11.3</v>
      </c>
      <c r="S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x14ac:dyDescent="0.2">
      <c r="A323" s="7" t="s">
        <v>4</v>
      </c>
      <c r="B323" s="7" t="s">
        <v>36</v>
      </c>
      <c r="C323" s="7" t="s">
        <v>6</v>
      </c>
      <c r="D323" s="7">
        <v>7</v>
      </c>
      <c r="E323" s="7">
        <v>133</v>
      </c>
      <c r="F323" s="7">
        <v>3</v>
      </c>
      <c r="G323" s="7" t="s">
        <v>15</v>
      </c>
      <c r="H323" s="7" t="s">
        <v>16</v>
      </c>
      <c r="I323" s="7">
        <v>1200</v>
      </c>
      <c r="J323" s="7">
        <v>1.0448</v>
      </c>
      <c r="K323" s="7">
        <v>1200</v>
      </c>
      <c r="N323" s="8"/>
      <c r="Q323" s="7">
        <v>10.199999999999999</v>
      </c>
      <c r="R323" s="52">
        <v>10.9</v>
      </c>
      <c r="S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x14ac:dyDescent="0.2">
      <c r="A324" s="7" t="s">
        <v>4</v>
      </c>
      <c r="B324" s="7" t="s">
        <v>36</v>
      </c>
      <c r="C324" s="7" t="s">
        <v>6</v>
      </c>
      <c r="D324" s="7">
        <v>7</v>
      </c>
      <c r="E324" s="7">
        <v>134</v>
      </c>
      <c r="F324" s="7">
        <v>4</v>
      </c>
      <c r="G324" s="7" t="s">
        <v>15</v>
      </c>
      <c r="H324" s="7" t="s">
        <v>16</v>
      </c>
      <c r="I324" s="7">
        <v>1210</v>
      </c>
      <c r="J324" s="7">
        <v>1.0474000000000001</v>
      </c>
      <c r="K324" s="7">
        <v>1210</v>
      </c>
      <c r="N324" s="8"/>
      <c r="Q324" s="7">
        <v>9.08</v>
      </c>
      <c r="R324" s="52">
        <v>10.5</v>
      </c>
      <c r="S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x14ac:dyDescent="0.2">
      <c r="A325" s="7" t="s">
        <v>4</v>
      </c>
      <c r="B325" s="7" t="s">
        <v>36</v>
      </c>
      <c r="C325" s="7" t="s">
        <v>6</v>
      </c>
      <c r="D325" s="7">
        <v>7</v>
      </c>
      <c r="E325" s="7">
        <v>135</v>
      </c>
      <c r="F325" s="7">
        <v>5</v>
      </c>
      <c r="G325" s="7" t="s">
        <v>15</v>
      </c>
      <c r="H325" s="7" t="s">
        <v>16</v>
      </c>
      <c r="I325" s="7">
        <v>1220</v>
      </c>
      <c r="J325" s="7">
        <v>1.048</v>
      </c>
      <c r="K325" s="7">
        <v>1220</v>
      </c>
      <c r="N325" s="8"/>
      <c r="Q325" s="7">
        <v>8.36</v>
      </c>
      <c r="R325" s="52">
        <v>10.199999999999999</v>
      </c>
      <c r="S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x14ac:dyDescent="0.2">
      <c r="A326" s="7" t="s">
        <v>4</v>
      </c>
      <c r="B326" s="7" t="s">
        <v>36</v>
      </c>
      <c r="C326" s="7" t="s">
        <v>6</v>
      </c>
      <c r="D326" s="7">
        <v>7</v>
      </c>
      <c r="E326" s="7">
        <v>136</v>
      </c>
      <c r="F326" s="7">
        <v>6</v>
      </c>
      <c r="G326" s="7" t="s">
        <v>15</v>
      </c>
      <c r="H326" s="7" t="s">
        <v>16</v>
      </c>
      <c r="I326" s="7">
        <v>1230</v>
      </c>
      <c r="J326" s="7">
        <v>1.0451999999999999</v>
      </c>
      <c r="K326" s="7">
        <v>1230</v>
      </c>
      <c r="N326" s="8"/>
      <c r="Q326" s="7">
        <v>9.11</v>
      </c>
      <c r="R326" s="52">
        <v>10.7</v>
      </c>
      <c r="S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x14ac:dyDescent="0.2">
      <c r="A327" s="7" t="s">
        <v>4</v>
      </c>
      <c r="B327" s="7" t="s">
        <v>36</v>
      </c>
      <c r="C327" s="7" t="s">
        <v>6</v>
      </c>
      <c r="D327" s="7">
        <v>24</v>
      </c>
      <c r="E327" s="7">
        <v>137</v>
      </c>
      <c r="F327" s="7">
        <v>1</v>
      </c>
      <c r="G327" s="7" t="s">
        <v>15</v>
      </c>
      <c r="H327" s="7" t="s">
        <v>16</v>
      </c>
      <c r="I327" s="7">
        <v>1360</v>
      </c>
      <c r="J327" s="7">
        <v>1.0488</v>
      </c>
      <c r="K327" s="7">
        <v>1360</v>
      </c>
      <c r="L327" s="7">
        <v>1.2670999999999999</v>
      </c>
      <c r="M327" s="7">
        <f t="shared" ref="M327:M358" si="30">L327-J327</f>
        <v>0.21829999999999994</v>
      </c>
      <c r="N327" s="8">
        <v>0.1</v>
      </c>
      <c r="P327" s="8">
        <v>0</v>
      </c>
      <c r="Q327" s="7">
        <v>12.78</v>
      </c>
      <c r="R327" s="52">
        <v>11.8</v>
      </c>
      <c r="S327" s="8"/>
      <c r="T327" s="9">
        <v>41332</v>
      </c>
      <c r="U327" s="9">
        <v>41372</v>
      </c>
      <c r="V327" s="8">
        <v>40</v>
      </c>
      <c r="W327" s="8">
        <f t="shared" ref="W327:W358" si="31">N327*EXP((LN(2)/$S$3)*V327)</f>
        <v>0.11173367234496981</v>
      </c>
      <c r="X327" s="8">
        <f t="shared" ref="X327:X358" si="32">W327/M327</f>
        <v>0.51183542072821731</v>
      </c>
      <c r="Y327" s="8">
        <f>AVERAGE(X327:X332)</f>
        <v>4.687689466971328</v>
      </c>
      <c r="Z327" s="8">
        <f>_xlfn.STDEV.S(X327:X332)</f>
        <v>6.3256889606697824</v>
      </c>
      <c r="AA327" s="8"/>
      <c r="AB327" s="8"/>
      <c r="AC327" s="8"/>
      <c r="AD327" s="8"/>
    </row>
    <row r="328" spans="1:30" x14ac:dyDescent="0.2">
      <c r="A328" s="7" t="s">
        <v>4</v>
      </c>
      <c r="B328" s="7" t="s">
        <v>36</v>
      </c>
      <c r="C328" s="7" t="s">
        <v>6</v>
      </c>
      <c r="D328" s="7">
        <v>24</v>
      </c>
      <c r="E328" s="7">
        <v>138</v>
      </c>
      <c r="F328" s="7">
        <v>2</v>
      </c>
      <c r="G328" s="7" t="s">
        <v>15</v>
      </c>
      <c r="H328" s="7" t="s">
        <v>16</v>
      </c>
      <c r="I328" s="7">
        <v>1370</v>
      </c>
      <c r="J328" s="7">
        <v>1.0546</v>
      </c>
      <c r="K328" s="7">
        <v>1370</v>
      </c>
      <c r="L328" s="7">
        <v>1.2756000000000001</v>
      </c>
      <c r="M328" s="7">
        <f t="shared" si="30"/>
        <v>0.22100000000000009</v>
      </c>
      <c r="N328" s="8">
        <v>0.4</v>
      </c>
      <c r="P328" s="8">
        <v>0</v>
      </c>
      <c r="Q328" s="7">
        <v>8.81</v>
      </c>
      <c r="R328" s="52">
        <v>10.8</v>
      </c>
      <c r="S328" s="8"/>
      <c r="T328" s="9">
        <v>41332</v>
      </c>
      <c r="U328" s="9">
        <v>41372</v>
      </c>
      <c r="V328" s="8">
        <v>40</v>
      </c>
      <c r="W328" s="8">
        <f t="shared" si="31"/>
        <v>0.44693468937987924</v>
      </c>
      <c r="X328" s="8">
        <f t="shared" si="32"/>
        <v>2.0223289112211722</v>
      </c>
      <c r="Y328" s="8"/>
      <c r="Z328" s="8"/>
      <c r="AA328" s="8"/>
      <c r="AB328" s="8"/>
      <c r="AC328" s="8"/>
      <c r="AD328" s="8"/>
    </row>
    <row r="329" spans="1:30" x14ac:dyDescent="0.2">
      <c r="A329" s="7" t="s">
        <v>4</v>
      </c>
      <c r="B329" s="7" t="s">
        <v>36</v>
      </c>
      <c r="C329" s="7" t="s">
        <v>6</v>
      </c>
      <c r="D329" s="7">
        <v>24</v>
      </c>
      <c r="E329" s="7">
        <v>139</v>
      </c>
      <c r="F329" s="7">
        <v>4</v>
      </c>
      <c r="G329" s="7" t="s">
        <v>15</v>
      </c>
      <c r="H329" s="7" t="s">
        <v>16</v>
      </c>
      <c r="I329" s="7">
        <v>1380</v>
      </c>
      <c r="J329" s="7">
        <v>1.0611999999999999</v>
      </c>
      <c r="K329" s="7">
        <v>1380</v>
      </c>
      <c r="L329" s="7">
        <v>1.2921</v>
      </c>
      <c r="M329" s="7">
        <f t="shared" si="30"/>
        <v>0.23090000000000011</v>
      </c>
      <c r="N329" s="8">
        <v>2.6</v>
      </c>
      <c r="P329" s="8">
        <v>0</v>
      </c>
      <c r="Q329" s="7">
        <v>10.5</v>
      </c>
      <c r="R329" s="52">
        <v>11.1</v>
      </c>
      <c r="S329" s="8"/>
      <c r="T329" s="9">
        <v>41332</v>
      </c>
      <c r="U329" s="9">
        <v>41372</v>
      </c>
      <c r="V329" s="8">
        <v>40</v>
      </c>
      <c r="W329" s="8">
        <f t="shared" si="31"/>
        <v>2.9050754809692152</v>
      </c>
      <c r="X329" s="8">
        <f t="shared" si="32"/>
        <v>12.581530883366019</v>
      </c>
      <c r="Y329" s="8"/>
      <c r="Z329" s="8"/>
      <c r="AA329" s="8"/>
      <c r="AB329" s="8"/>
      <c r="AC329" s="8"/>
      <c r="AD329" s="8"/>
    </row>
    <row r="330" spans="1:30" x14ac:dyDescent="0.2">
      <c r="A330" s="7" t="s">
        <v>4</v>
      </c>
      <c r="B330" s="7" t="s">
        <v>36</v>
      </c>
      <c r="C330" s="7" t="s">
        <v>6</v>
      </c>
      <c r="D330" s="7">
        <v>24</v>
      </c>
      <c r="E330" s="7">
        <v>140</v>
      </c>
      <c r="F330" s="7">
        <v>3</v>
      </c>
      <c r="G330" s="7" t="s">
        <v>15</v>
      </c>
      <c r="H330" s="7" t="s">
        <v>16</v>
      </c>
      <c r="I330" s="7">
        <v>1390</v>
      </c>
      <c r="J330" s="7">
        <v>1.0446</v>
      </c>
      <c r="K330" s="7">
        <v>1390</v>
      </c>
      <c r="L330" s="7">
        <v>1.2223999999999999</v>
      </c>
      <c r="M330" s="7">
        <f t="shared" si="30"/>
        <v>0.17779999999999996</v>
      </c>
      <c r="N330" s="8">
        <v>0</v>
      </c>
      <c r="P330" s="8">
        <v>0</v>
      </c>
      <c r="Q330" s="7">
        <v>7.35</v>
      </c>
      <c r="R330" s="52">
        <v>9.8000000000000007</v>
      </c>
      <c r="S330" s="8"/>
      <c r="T330" s="9">
        <v>41332</v>
      </c>
      <c r="U330" s="9">
        <v>41372</v>
      </c>
      <c r="V330" s="8">
        <v>40</v>
      </c>
      <c r="W330" s="8">
        <f t="shared" si="31"/>
        <v>0</v>
      </c>
      <c r="X330" s="8">
        <f t="shared" si="32"/>
        <v>0</v>
      </c>
      <c r="Y330" s="8"/>
      <c r="Z330" s="8"/>
      <c r="AA330" s="8"/>
      <c r="AB330" s="8"/>
      <c r="AC330" s="8"/>
      <c r="AD330" s="8"/>
    </row>
    <row r="331" spans="1:30" x14ac:dyDescent="0.2">
      <c r="A331" s="7" t="s">
        <v>4</v>
      </c>
      <c r="B331" s="7" t="s">
        <v>36</v>
      </c>
      <c r="C331" s="7" t="s">
        <v>6</v>
      </c>
      <c r="D331" s="7">
        <v>24</v>
      </c>
      <c r="E331" s="7">
        <v>141</v>
      </c>
      <c r="F331" s="7">
        <v>5</v>
      </c>
      <c r="G331" s="7" t="s">
        <v>15</v>
      </c>
      <c r="H331" s="7" t="s">
        <v>16</v>
      </c>
      <c r="I331" s="7">
        <v>1400</v>
      </c>
      <c r="J331" s="7">
        <v>1.0618000000000001</v>
      </c>
      <c r="K331" s="7">
        <v>1400</v>
      </c>
      <c r="L331" s="7">
        <v>1.2765</v>
      </c>
      <c r="M331" s="7">
        <f t="shared" si="30"/>
        <v>0.21469999999999989</v>
      </c>
      <c r="N331" s="8">
        <v>2.5</v>
      </c>
      <c r="P331" s="8">
        <v>0</v>
      </c>
      <c r="Q331" s="7">
        <v>8.42</v>
      </c>
      <c r="R331" s="52">
        <v>10.5</v>
      </c>
      <c r="S331" s="8"/>
      <c r="T331" s="9">
        <v>41332</v>
      </c>
      <c r="U331" s="9">
        <v>41372</v>
      </c>
      <c r="V331" s="8">
        <v>40</v>
      </c>
      <c r="W331" s="8">
        <f t="shared" si="31"/>
        <v>2.7933418086242452</v>
      </c>
      <c r="X331" s="8">
        <f t="shared" si="32"/>
        <v>13.01044158651256</v>
      </c>
      <c r="Y331" s="8"/>
      <c r="Z331" s="8"/>
      <c r="AA331" s="8"/>
      <c r="AB331" s="8"/>
      <c r="AC331" s="8"/>
      <c r="AD331" s="8"/>
    </row>
    <row r="332" spans="1:30" x14ac:dyDescent="0.2">
      <c r="A332" s="7" t="s">
        <v>4</v>
      </c>
      <c r="B332" s="7" t="s">
        <v>36</v>
      </c>
      <c r="C332" s="7" t="s">
        <v>6</v>
      </c>
      <c r="D332" s="7">
        <v>24</v>
      </c>
      <c r="E332" s="7">
        <v>142</v>
      </c>
      <c r="F332" s="7">
        <v>6</v>
      </c>
      <c r="G332" s="7" t="s">
        <v>15</v>
      </c>
      <c r="H332" s="7" t="s">
        <v>16</v>
      </c>
      <c r="I332" s="7">
        <v>1410</v>
      </c>
      <c r="J332" s="7">
        <v>1.0519000000000001</v>
      </c>
      <c r="K332" s="7">
        <v>1410</v>
      </c>
      <c r="L332" s="7">
        <v>1.2401</v>
      </c>
      <c r="M332" s="7">
        <f t="shared" si="30"/>
        <v>0.18819999999999992</v>
      </c>
      <c r="N332" s="8">
        <v>0</v>
      </c>
      <c r="P332" s="8">
        <v>0</v>
      </c>
      <c r="Q332" s="7">
        <v>8.41</v>
      </c>
      <c r="R332" s="52">
        <v>10.5</v>
      </c>
      <c r="S332" s="8"/>
      <c r="T332" s="9">
        <v>41332</v>
      </c>
      <c r="U332" s="9">
        <v>41372</v>
      </c>
      <c r="V332" s="8">
        <v>40</v>
      </c>
      <c r="W332" s="8">
        <f t="shared" si="31"/>
        <v>0</v>
      </c>
      <c r="X332" s="8">
        <f t="shared" si="32"/>
        <v>0</v>
      </c>
      <c r="Y332" s="8"/>
      <c r="Z332" s="8"/>
      <c r="AA332" s="8"/>
      <c r="AB332" s="8"/>
      <c r="AC332" s="8"/>
      <c r="AD332" s="8"/>
    </row>
    <row r="333" spans="1:30" x14ac:dyDescent="0.2">
      <c r="A333" s="7" t="s">
        <v>4</v>
      </c>
      <c r="B333" s="7" t="s">
        <v>36</v>
      </c>
      <c r="C333" s="7" t="s">
        <v>6</v>
      </c>
      <c r="D333" s="7">
        <v>48</v>
      </c>
      <c r="E333" s="7">
        <v>143</v>
      </c>
      <c r="F333" s="7">
        <v>1</v>
      </c>
      <c r="G333" s="7" t="s">
        <v>15</v>
      </c>
      <c r="H333" s="7" t="s">
        <v>16</v>
      </c>
      <c r="I333" s="7">
        <v>1540</v>
      </c>
      <c r="J333" s="7">
        <v>1.0609999999999999</v>
      </c>
      <c r="K333" s="7">
        <v>1540</v>
      </c>
      <c r="L333" s="7">
        <v>1.3240000000000001</v>
      </c>
      <c r="M333" s="7">
        <f t="shared" si="30"/>
        <v>0.26300000000000012</v>
      </c>
      <c r="N333" s="8">
        <v>3.2</v>
      </c>
      <c r="P333" s="8">
        <v>0</v>
      </c>
      <c r="Q333" s="7">
        <v>13.23</v>
      </c>
      <c r="R333" s="52">
        <v>11.9</v>
      </c>
      <c r="S333" s="8"/>
      <c r="T333" s="9">
        <v>41332</v>
      </c>
      <c r="U333" s="9">
        <v>41372</v>
      </c>
      <c r="V333" s="8">
        <v>40</v>
      </c>
      <c r="W333" s="8">
        <f t="shared" si="31"/>
        <v>3.5754775150390339</v>
      </c>
      <c r="X333" s="8">
        <f t="shared" si="32"/>
        <v>13.594971540072367</v>
      </c>
      <c r="Y333" s="8">
        <f>AVERAGE(X333:X338)</f>
        <v>6.7100019252177239</v>
      </c>
      <c r="Z333" s="8">
        <f>_xlfn.STDEV.S(X333:X338)</f>
        <v>6.3188061419612431</v>
      </c>
      <c r="AA333" s="8"/>
      <c r="AB333" s="8"/>
      <c r="AC333" s="8"/>
      <c r="AD333" s="8"/>
    </row>
    <row r="334" spans="1:30" x14ac:dyDescent="0.2">
      <c r="A334" s="7" t="s">
        <v>4</v>
      </c>
      <c r="B334" s="7" t="s">
        <v>36</v>
      </c>
      <c r="C334" s="7" t="s">
        <v>6</v>
      </c>
      <c r="D334" s="7">
        <v>48</v>
      </c>
      <c r="E334" s="7">
        <v>144</v>
      </c>
      <c r="F334" s="7">
        <v>2</v>
      </c>
      <c r="G334" s="7" t="s">
        <v>15</v>
      </c>
      <c r="H334" s="7" t="s">
        <v>16</v>
      </c>
      <c r="I334" s="7">
        <v>1550</v>
      </c>
      <c r="J334" s="7">
        <v>1.0595000000000001</v>
      </c>
      <c r="K334" s="7">
        <v>1550</v>
      </c>
      <c r="L334" s="7">
        <v>1.2915000000000001</v>
      </c>
      <c r="M334" s="7">
        <f t="shared" si="30"/>
        <v>0.23199999999999998</v>
      </c>
      <c r="N334" s="8">
        <v>2.7</v>
      </c>
      <c r="P334" s="8">
        <v>0</v>
      </c>
      <c r="Q334" s="7">
        <v>10.1</v>
      </c>
      <c r="R334" s="52">
        <v>10.8</v>
      </c>
      <c r="S334" s="8"/>
      <c r="T334" s="9">
        <v>41332</v>
      </c>
      <c r="U334" s="9">
        <v>41372</v>
      </c>
      <c r="V334" s="8">
        <v>40</v>
      </c>
      <c r="W334" s="8">
        <f t="shared" si="31"/>
        <v>3.0168091533141848</v>
      </c>
      <c r="X334" s="8">
        <f t="shared" si="32"/>
        <v>13.003487729802522</v>
      </c>
      <c r="Y334" s="8"/>
      <c r="Z334" s="8"/>
      <c r="AA334" s="8"/>
      <c r="AB334" s="8"/>
      <c r="AC334" s="8"/>
      <c r="AD334" s="8"/>
    </row>
    <row r="335" spans="1:30" x14ac:dyDescent="0.2">
      <c r="A335" s="7" t="s">
        <v>4</v>
      </c>
      <c r="B335" s="7" t="s">
        <v>36</v>
      </c>
      <c r="C335" s="7" t="s">
        <v>6</v>
      </c>
      <c r="D335" s="7">
        <v>48</v>
      </c>
      <c r="E335" s="7">
        <v>145</v>
      </c>
      <c r="F335" s="7">
        <v>3</v>
      </c>
      <c r="G335" s="7" t="s">
        <v>15</v>
      </c>
      <c r="H335" s="7" t="s">
        <v>16</v>
      </c>
      <c r="I335" s="7">
        <v>1560</v>
      </c>
      <c r="J335" s="7">
        <v>1.0470999999999999</v>
      </c>
      <c r="K335" s="7">
        <v>1560</v>
      </c>
      <c r="L335" s="7">
        <v>1.3046</v>
      </c>
      <c r="M335" s="7">
        <f t="shared" si="30"/>
        <v>0.25750000000000006</v>
      </c>
      <c r="N335" s="8">
        <v>0</v>
      </c>
      <c r="P335" s="8">
        <v>0</v>
      </c>
      <c r="Q335" s="7">
        <v>10.87</v>
      </c>
      <c r="R335" s="52">
        <v>11.2</v>
      </c>
      <c r="S335" s="8"/>
      <c r="T335" s="9">
        <v>41332</v>
      </c>
      <c r="U335" s="9">
        <v>41372</v>
      </c>
      <c r="V335" s="8">
        <v>40</v>
      </c>
      <c r="W335" s="8">
        <f t="shared" si="31"/>
        <v>0</v>
      </c>
      <c r="X335" s="8">
        <f t="shared" si="32"/>
        <v>0</v>
      </c>
      <c r="Y335" s="8"/>
      <c r="Z335" s="8"/>
      <c r="AA335" s="8"/>
      <c r="AB335" s="8"/>
      <c r="AC335" s="8"/>
      <c r="AD335" s="8"/>
    </row>
    <row r="336" spans="1:30" x14ac:dyDescent="0.2">
      <c r="A336" s="7" t="s">
        <v>4</v>
      </c>
      <c r="B336" s="7" t="s">
        <v>36</v>
      </c>
      <c r="C336" s="7" t="s">
        <v>6</v>
      </c>
      <c r="D336" s="7">
        <v>48</v>
      </c>
      <c r="E336" s="7">
        <v>146</v>
      </c>
      <c r="F336" s="7">
        <v>4</v>
      </c>
      <c r="G336" s="7" t="s">
        <v>15</v>
      </c>
      <c r="H336" s="7" t="s">
        <v>16</v>
      </c>
      <c r="I336" s="7">
        <v>1570</v>
      </c>
      <c r="J336" s="7">
        <v>1.0507</v>
      </c>
      <c r="K336" s="7">
        <v>1570</v>
      </c>
      <c r="L336" s="7">
        <v>1.2759</v>
      </c>
      <c r="M336" s="7">
        <f t="shared" si="30"/>
        <v>0.22520000000000007</v>
      </c>
      <c r="N336" s="8">
        <v>0.7</v>
      </c>
      <c r="P336" s="8">
        <v>0</v>
      </c>
      <c r="Q336" s="7">
        <v>12.43</v>
      </c>
      <c r="R336" s="52">
        <v>11.8</v>
      </c>
      <c r="S336" s="8"/>
      <c r="T336" s="9">
        <v>41332</v>
      </c>
      <c r="U336" s="9">
        <v>41372</v>
      </c>
      <c r="V336" s="8">
        <v>40</v>
      </c>
      <c r="W336" s="8">
        <f t="shared" si="31"/>
        <v>0.78213570641478858</v>
      </c>
      <c r="X336" s="8">
        <f t="shared" si="32"/>
        <v>3.4730715204919553</v>
      </c>
      <c r="Y336" s="8"/>
      <c r="Z336" s="8"/>
      <c r="AA336" s="8"/>
      <c r="AB336" s="8"/>
      <c r="AC336" s="8"/>
      <c r="AD336" s="8"/>
    </row>
    <row r="337" spans="1:32" x14ac:dyDescent="0.2">
      <c r="A337" s="7" t="s">
        <v>4</v>
      </c>
      <c r="B337" s="7" t="s">
        <v>36</v>
      </c>
      <c r="C337" s="7" t="s">
        <v>6</v>
      </c>
      <c r="D337" s="7">
        <v>48</v>
      </c>
      <c r="E337" s="7">
        <v>147</v>
      </c>
      <c r="F337" s="7">
        <v>5</v>
      </c>
      <c r="G337" s="7" t="s">
        <v>15</v>
      </c>
      <c r="H337" s="7" t="s">
        <v>16</v>
      </c>
      <c r="I337" s="7">
        <v>1580</v>
      </c>
      <c r="J337" s="7">
        <v>1.0503</v>
      </c>
      <c r="K337" s="7">
        <v>1580</v>
      </c>
      <c r="L337" s="7">
        <v>1.1819</v>
      </c>
      <c r="M337" s="7">
        <f t="shared" si="30"/>
        <v>0.13159999999999994</v>
      </c>
      <c r="N337" s="8">
        <v>1.2</v>
      </c>
      <c r="P337" s="8">
        <v>0</v>
      </c>
      <c r="Q337" s="7">
        <v>6.71</v>
      </c>
      <c r="R337" s="52">
        <v>9.6</v>
      </c>
      <c r="S337" s="8"/>
      <c r="T337" s="9">
        <v>41332</v>
      </c>
      <c r="U337" s="9">
        <v>41372</v>
      </c>
      <c r="V337" s="8">
        <v>40</v>
      </c>
      <c r="W337" s="8">
        <f t="shared" si="31"/>
        <v>1.3408040681396376</v>
      </c>
      <c r="X337" s="8">
        <f t="shared" si="32"/>
        <v>10.1884807609395</v>
      </c>
      <c r="Y337" s="8"/>
      <c r="Z337" s="8"/>
      <c r="AA337" s="8"/>
      <c r="AB337" s="8"/>
      <c r="AC337" s="8"/>
      <c r="AD337" s="8"/>
    </row>
    <row r="338" spans="1:32" x14ac:dyDescent="0.2">
      <c r="A338" s="7" t="s">
        <v>4</v>
      </c>
      <c r="B338" s="7" t="s">
        <v>36</v>
      </c>
      <c r="C338" s="7" t="s">
        <v>6</v>
      </c>
      <c r="D338" s="7">
        <v>48</v>
      </c>
      <c r="E338" s="7">
        <v>148</v>
      </c>
      <c r="F338" s="7">
        <v>6</v>
      </c>
      <c r="G338" s="7" t="s">
        <v>15</v>
      </c>
      <c r="H338" s="7" t="s">
        <v>16</v>
      </c>
      <c r="I338" s="7">
        <v>1590</v>
      </c>
      <c r="J338" s="7">
        <v>1.0623</v>
      </c>
      <c r="K338" s="7">
        <v>1590</v>
      </c>
      <c r="L338" s="7">
        <v>1.1588000000000001</v>
      </c>
      <c r="M338" s="7">
        <f t="shared" si="30"/>
        <v>9.650000000000003E-2</v>
      </c>
      <c r="N338" s="8">
        <v>0</v>
      </c>
      <c r="P338" s="8">
        <v>0</v>
      </c>
      <c r="Q338" s="7">
        <v>3.48</v>
      </c>
      <c r="R338" s="52">
        <v>7.7</v>
      </c>
      <c r="S338" s="8"/>
      <c r="T338" s="9">
        <v>41332</v>
      </c>
      <c r="U338" s="9">
        <v>41372</v>
      </c>
      <c r="V338" s="8">
        <v>40</v>
      </c>
      <c r="W338" s="8">
        <f t="shared" si="31"/>
        <v>0</v>
      </c>
      <c r="X338" s="8">
        <f t="shared" si="32"/>
        <v>0</v>
      </c>
      <c r="Y338" s="8"/>
      <c r="Z338" s="8"/>
      <c r="AA338" s="8"/>
      <c r="AB338" s="8"/>
      <c r="AC338" s="8"/>
      <c r="AD338" s="8"/>
    </row>
    <row r="339" spans="1:32" x14ac:dyDescent="0.2">
      <c r="A339" s="7" t="s">
        <v>4</v>
      </c>
      <c r="B339" s="7" t="s">
        <v>36</v>
      </c>
      <c r="C339" s="7" t="s">
        <v>7</v>
      </c>
      <c r="D339" s="7">
        <v>3</v>
      </c>
      <c r="E339" s="7">
        <v>149</v>
      </c>
      <c r="F339" s="7">
        <v>1</v>
      </c>
      <c r="G339" s="7" t="s">
        <v>15</v>
      </c>
      <c r="H339" s="7" t="s">
        <v>16</v>
      </c>
      <c r="I339" s="7">
        <v>1060</v>
      </c>
      <c r="J339" s="7">
        <v>1.0448999999999999</v>
      </c>
      <c r="K339" s="7">
        <v>1060</v>
      </c>
      <c r="L339" s="7">
        <v>1.1733</v>
      </c>
      <c r="M339" s="7">
        <f t="shared" si="30"/>
        <v>0.12840000000000007</v>
      </c>
      <c r="N339" s="8">
        <v>63.9</v>
      </c>
      <c r="Q339" s="7">
        <v>6.65</v>
      </c>
      <c r="R339" s="52">
        <v>10.4</v>
      </c>
      <c r="S339" s="8"/>
      <c r="T339" s="9">
        <v>41332</v>
      </c>
      <c r="U339" s="9">
        <v>41372</v>
      </c>
      <c r="V339" s="8">
        <v>40</v>
      </c>
      <c r="W339" s="8">
        <f t="shared" si="31"/>
        <v>71.397816628435706</v>
      </c>
      <c r="X339" s="8">
        <f t="shared" si="32"/>
        <v>556.05776190370455</v>
      </c>
      <c r="Y339" s="8">
        <f>AVERAGE(X339:X344)</f>
        <v>594.45589615978736</v>
      </c>
      <c r="Z339" s="8">
        <f>_xlfn.STDEV.S(X339:X344)</f>
        <v>133.43483503504731</v>
      </c>
      <c r="AA339" s="8"/>
      <c r="AB339" s="8">
        <f t="shared" ref="AB339:AB362" si="33">X339/2.4</f>
        <v>231.69073412654356</v>
      </c>
      <c r="AC339" s="3">
        <f>AVERAGE(AB339:AB344)</f>
        <v>247.68995673324466</v>
      </c>
      <c r="AD339" s="3">
        <f>_xlfn.STDEV.S(AB339:AB344)</f>
        <v>55.597847931270117</v>
      </c>
      <c r="AE339" s="3">
        <f>AVERAGE(AC339:AC357)</f>
        <v>191.52385441916829</v>
      </c>
      <c r="AF339" s="3">
        <f>_xlfn.STDEV.S(AD339:AD357)</f>
        <v>17.17139895398218</v>
      </c>
    </row>
    <row r="340" spans="1:32" x14ac:dyDescent="0.2">
      <c r="A340" s="7" t="s">
        <v>4</v>
      </c>
      <c r="B340" s="7" t="s">
        <v>36</v>
      </c>
      <c r="C340" s="7" t="s">
        <v>7</v>
      </c>
      <c r="D340" s="7">
        <v>3</v>
      </c>
      <c r="E340" s="7">
        <v>150</v>
      </c>
      <c r="F340" s="7">
        <v>2</v>
      </c>
      <c r="G340" s="7" t="s">
        <v>15</v>
      </c>
      <c r="H340" s="7" t="s">
        <v>16</v>
      </c>
      <c r="I340" s="7">
        <v>1070</v>
      </c>
      <c r="J340" s="7">
        <v>1.0427999999999999</v>
      </c>
      <c r="K340" s="7">
        <v>1070</v>
      </c>
      <c r="L340" s="7">
        <v>1.1911</v>
      </c>
      <c r="M340" s="7">
        <f t="shared" si="30"/>
        <v>0.1483000000000001</v>
      </c>
      <c r="N340" s="8">
        <v>74.2</v>
      </c>
      <c r="Q340" s="7">
        <v>7.57</v>
      </c>
      <c r="R340" s="52">
        <v>10.7</v>
      </c>
      <c r="S340" s="8"/>
      <c r="T340" s="9">
        <v>41332</v>
      </c>
      <c r="U340" s="9">
        <v>41372</v>
      </c>
      <c r="V340" s="8">
        <v>40</v>
      </c>
      <c r="W340" s="8">
        <f t="shared" si="31"/>
        <v>82.906384879967604</v>
      </c>
      <c r="X340" s="8">
        <f t="shared" si="32"/>
        <v>559.04507673612648</v>
      </c>
      <c r="Y340" s="8"/>
      <c r="Z340" s="8"/>
      <c r="AA340" s="8"/>
      <c r="AB340" s="8">
        <f t="shared" si="33"/>
        <v>232.9354486400527</v>
      </c>
    </row>
    <row r="341" spans="1:32" x14ac:dyDescent="0.2">
      <c r="A341" s="7" t="s">
        <v>4</v>
      </c>
      <c r="B341" s="7" t="s">
        <v>36</v>
      </c>
      <c r="C341" s="7" t="s">
        <v>7</v>
      </c>
      <c r="D341" s="7">
        <v>3</v>
      </c>
      <c r="E341" s="7">
        <v>151</v>
      </c>
      <c r="F341" s="7">
        <v>3</v>
      </c>
      <c r="G341" s="7" t="s">
        <v>15</v>
      </c>
      <c r="H341" s="7" t="s">
        <v>16</v>
      </c>
      <c r="I341" s="7">
        <v>1080</v>
      </c>
      <c r="J341" s="7">
        <v>1.0448999999999999</v>
      </c>
      <c r="K341" s="7">
        <v>1080</v>
      </c>
      <c r="L341" s="7">
        <v>1.2375</v>
      </c>
      <c r="M341" s="7">
        <f t="shared" si="30"/>
        <v>0.1926000000000001</v>
      </c>
      <c r="N341" s="8">
        <v>127.4</v>
      </c>
      <c r="Q341" s="7">
        <v>8.76</v>
      </c>
      <c r="R341" s="52">
        <v>10.3</v>
      </c>
      <c r="S341" s="8"/>
      <c r="T341" s="9">
        <v>41332</v>
      </c>
      <c r="U341" s="9">
        <v>41372</v>
      </c>
      <c r="V341" s="8">
        <v>40</v>
      </c>
      <c r="W341" s="8">
        <f t="shared" si="31"/>
        <v>142.34869856749154</v>
      </c>
      <c r="X341" s="8">
        <f t="shared" si="32"/>
        <v>739.08981603058908</v>
      </c>
      <c r="Y341" s="8"/>
      <c r="Z341" s="8"/>
      <c r="AA341" s="8"/>
      <c r="AB341" s="8">
        <f t="shared" si="33"/>
        <v>307.95409001274544</v>
      </c>
    </row>
    <row r="342" spans="1:32" x14ac:dyDescent="0.2">
      <c r="A342" s="7" t="s">
        <v>4</v>
      </c>
      <c r="B342" s="7" t="s">
        <v>36</v>
      </c>
      <c r="C342" s="7" t="s">
        <v>7</v>
      </c>
      <c r="D342" s="7">
        <v>3</v>
      </c>
      <c r="E342" s="7">
        <v>152</v>
      </c>
      <c r="F342" s="7">
        <v>4</v>
      </c>
      <c r="G342" s="7" t="s">
        <v>15</v>
      </c>
      <c r="H342" s="7" t="s">
        <v>16</v>
      </c>
      <c r="I342" s="7">
        <v>1090</v>
      </c>
      <c r="J342" s="7">
        <v>1.0563</v>
      </c>
      <c r="K342" s="7">
        <v>1090</v>
      </c>
      <c r="L342" s="7">
        <v>1.2324999999999999</v>
      </c>
      <c r="M342" s="7">
        <f t="shared" si="30"/>
        <v>0.17619999999999991</v>
      </c>
      <c r="N342" s="8">
        <v>121.2</v>
      </c>
      <c r="Q342" s="7">
        <v>8.64</v>
      </c>
      <c r="R342" s="52">
        <v>10.1</v>
      </c>
      <c r="S342" s="8"/>
      <c r="T342" s="9">
        <v>41332</v>
      </c>
      <c r="U342" s="9">
        <v>41372</v>
      </c>
      <c r="V342" s="8">
        <v>40</v>
      </c>
      <c r="W342" s="8">
        <f t="shared" si="31"/>
        <v>135.4212108821034</v>
      </c>
      <c r="X342" s="8">
        <f t="shared" si="32"/>
        <v>768.56532850228984</v>
      </c>
      <c r="Y342" s="8"/>
      <c r="Z342" s="8"/>
      <c r="AA342" s="8"/>
      <c r="AB342" s="8">
        <f t="shared" si="33"/>
        <v>320.23555354262078</v>
      </c>
    </row>
    <row r="343" spans="1:32" x14ac:dyDescent="0.2">
      <c r="A343" s="7" t="s">
        <v>4</v>
      </c>
      <c r="B343" s="7" t="s">
        <v>36</v>
      </c>
      <c r="C343" s="7" t="s">
        <v>7</v>
      </c>
      <c r="D343" s="7">
        <v>3</v>
      </c>
      <c r="E343" s="7">
        <v>153</v>
      </c>
      <c r="F343" s="7">
        <v>5</v>
      </c>
      <c r="G343" s="7" t="s">
        <v>15</v>
      </c>
      <c r="H343" s="7" t="s">
        <v>16</v>
      </c>
      <c r="I343" s="7">
        <v>1100</v>
      </c>
      <c r="J343" s="7">
        <v>1.0477000000000001</v>
      </c>
      <c r="K343" s="7">
        <v>1100</v>
      </c>
      <c r="L343" s="7">
        <v>1.2305999999999999</v>
      </c>
      <c r="M343" s="7">
        <f t="shared" si="30"/>
        <v>0.18289999999999984</v>
      </c>
      <c r="N343" s="8">
        <v>85.5</v>
      </c>
      <c r="Q343" s="7">
        <v>7.7</v>
      </c>
      <c r="R343" s="52">
        <v>9.9</v>
      </c>
      <c r="S343" s="8"/>
      <c r="T343" s="9">
        <v>41332</v>
      </c>
      <c r="U343" s="9">
        <v>41372</v>
      </c>
      <c r="V343" s="8">
        <v>40</v>
      </c>
      <c r="W343" s="8">
        <f t="shared" si="31"/>
        <v>95.532289854949184</v>
      </c>
      <c r="X343" s="8">
        <f t="shared" si="32"/>
        <v>522.31979144313436</v>
      </c>
      <c r="Y343" s="8"/>
      <c r="Z343" s="8"/>
      <c r="AA343" s="8"/>
      <c r="AB343" s="8">
        <f t="shared" si="33"/>
        <v>217.63324643463932</v>
      </c>
    </row>
    <row r="344" spans="1:32" x14ac:dyDescent="0.2">
      <c r="A344" s="7" t="s">
        <v>4</v>
      </c>
      <c r="B344" s="7" t="s">
        <v>36</v>
      </c>
      <c r="C344" s="7" t="s">
        <v>7</v>
      </c>
      <c r="D344" s="7">
        <v>3</v>
      </c>
      <c r="E344" s="7">
        <v>154</v>
      </c>
      <c r="F344" s="7">
        <v>6</v>
      </c>
      <c r="G344" s="7" t="s">
        <v>15</v>
      </c>
      <c r="H344" s="7" t="s">
        <v>16</v>
      </c>
      <c r="I344" s="7">
        <v>1110</v>
      </c>
      <c r="J344" s="7">
        <v>1.0457000000000001</v>
      </c>
      <c r="K344" s="7">
        <v>1110</v>
      </c>
      <c r="L344" s="7">
        <v>1.2455000000000001</v>
      </c>
      <c r="M344" s="7">
        <f t="shared" si="30"/>
        <v>0.19979999999999998</v>
      </c>
      <c r="N344" s="8">
        <v>75.400000000000006</v>
      </c>
      <c r="Q344" s="7">
        <v>9.2200000000000006</v>
      </c>
      <c r="R344" s="52">
        <v>10.5</v>
      </c>
      <c r="S344" s="8"/>
      <c r="T344" s="9">
        <v>41332</v>
      </c>
      <c r="U344" s="9">
        <v>41372</v>
      </c>
      <c r="V344" s="8">
        <v>40</v>
      </c>
      <c r="W344" s="8">
        <f t="shared" si="31"/>
        <v>84.247188948107237</v>
      </c>
      <c r="X344" s="8">
        <f t="shared" si="32"/>
        <v>421.6576023428791</v>
      </c>
      <c r="Y344" s="8"/>
      <c r="Z344" s="8"/>
      <c r="AA344" s="8"/>
      <c r="AB344" s="8">
        <f t="shared" si="33"/>
        <v>175.69066764286629</v>
      </c>
    </row>
    <row r="345" spans="1:32" x14ac:dyDescent="0.2">
      <c r="A345" s="7" t="s">
        <v>4</v>
      </c>
      <c r="B345" s="7" t="s">
        <v>36</v>
      </c>
      <c r="C345" s="7" t="s">
        <v>7</v>
      </c>
      <c r="D345" s="7">
        <v>7</v>
      </c>
      <c r="E345" s="7">
        <v>155</v>
      </c>
      <c r="F345" s="7">
        <v>1</v>
      </c>
      <c r="G345" s="7" t="s">
        <v>15</v>
      </c>
      <c r="H345" s="7" t="s">
        <v>16</v>
      </c>
      <c r="I345" s="7">
        <v>1240</v>
      </c>
      <c r="J345" s="7">
        <v>1.0375000000000001</v>
      </c>
      <c r="K345" s="7">
        <v>1240</v>
      </c>
      <c r="L345" s="7">
        <v>1.2470000000000001</v>
      </c>
      <c r="M345" s="7">
        <f t="shared" si="30"/>
        <v>0.20950000000000002</v>
      </c>
      <c r="N345" s="8">
        <v>93.1</v>
      </c>
      <c r="Q345" s="7">
        <v>10.24</v>
      </c>
      <c r="R345" s="52">
        <v>10.8</v>
      </c>
      <c r="S345" s="8"/>
      <c r="T345" s="9">
        <v>41332</v>
      </c>
      <c r="U345" s="9">
        <v>41372</v>
      </c>
      <c r="V345" s="8">
        <v>40</v>
      </c>
      <c r="W345" s="8">
        <f t="shared" si="31"/>
        <v>104.02404895316688</v>
      </c>
      <c r="X345" s="8">
        <f t="shared" si="32"/>
        <v>496.53483987191822</v>
      </c>
      <c r="Y345" s="8">
        <f>AVERAGE(X345:X350)</f>
        <v>506.79502008511253</v>
      </c>
      <c r="Z345" s="8">
        <f>_xlfn.STDEV.S(X345:X350)</f>
        <v>148.03794222109681</v>
      </c>
      <c r="AA345" s="8"/>
      <c r="AB345" s="8">
        <f t="shared" si="33"/>
        <v>206.88951661329926</v>
      </c>
      <c r="AC345" s="3">
        <f>AVERAGE(AB345:AB350)</f>
        <v>211.16459170213022</v>
      </c>
      <c r="AD345" s="3">
        <f>_xlfn.STDEV.S(AB345:AB350)</f>
        <v>61.682475925457048</v>
      </c>
    </row>
    <row r="346" spans="1:32" x14ac:dyDescent="0.2">
      <c r="A346" s="7" t="s">
        <v>4</v>
      </c>
      <c r="B346" s="7" t="s">
        <v>36</v>
      </c>
      <c r="C346" s="7" t="s">
        <v>7</v>
      </c>
      <c r="D346" s="7">
        <v>7</v>
      </c>
      <c r="E346" s="7">
        <v>156</v>
      </c>
      <c r="F346" s="7">
        <v>2</v>
      </c>
      <c r="G346" s="7" t="s">
        <v>15</v>
      </c>
      <c r="H346" s="7" t="s">
        <v>16</v>
      </c>
      <c r="I346" s="7">
        <v>1250</v>
      </c>
      <c r="J346" s="7">
        <v>1.0513999999999999</v>
      </c>
      <c r="K346" s="7">
        <v>1250</v>
      </c>
      <c r="L346" s="7">
        <v>1.2619</v>
      </c>
      <c r="M346" s="7">
        <f t="shared" si="30"/>
        <v>0.21050000000000013</v>
      </c>
      <c r="N346" s="8">
        <v>49.1</v>
      </c>
      <c r="Q346" s="7">
        <v>7.02</v>
      </c>
      <c r="R346" s="52">
        <v>9.6</v>
      </c>
      <c r="S346" s="8"/>
      <c r="T346" s="9">
        <v>41332</v>
      </c>
      <c r="U346" s="9">
        <v>41372</v>
      </c>
      <c r="V346" s="8">
        <v>40</v>
      </c>
      <c r="W346" s="8">
        <f t="shared" si="31"/>
        <v>54.861233121380174</v>
      </c>
      <c r="X346" s="8">
        <f t="shared" si="32"/>
        <v>260.62343525596265</v>
      </c>
      <c r="Y346" s="8"/>
      <c r="Z346" s="8"/>
      <c r="AA346" s="8"/>
      <c r="AB346" s="8">
        <f t="shared" si="33"/>
        <v>108.59309802331778</v>
      </c>
    </row>
    <row r="347" spans="1:32" x14ac:dyDescent="0.2">
      <c r="A347" s="7" t="s">
        <v>4</v>
      </c>
      <c r="B347" s="7" t="s">
        <v>36</v>
      </c>
      <c r="C347" s="7" t="s">
        <v>7</v>
      </c>
      <c r="D347" s="7">
        <v>7</v>
      </c>
      <c r="E347" s="7">
        <v>157</v>
      </c>
      <c r="F347" s="7">
        <v>3</v>
      </c>
      <c r="G347" s="7" t="s">
        <v>15</v>
      </c>
      <c r="H347" s="7" t="s">
        <v>16</v>
      </c>
      <c r="I347" s="7">
        <v>1260</v>
      </c>
      <c r="J347" s="7">
        <v>1.0558000000000001</v>
      </c>
      <c r="K347" s="7">
        <v>1260</v>
      </c>
      <c r="L347" s="7">
        <v>1.3124</v>
      </c>
      <c r="M347" s="7">
        <f t="shared" si="30"/>
        <v>0.25659999999999994</v>
      </c>
      <c r="N347" s="8">
        <v>118.5</v>
      </c>
      <c r="Q347" s="7">
        <v>10.27</v>
      </c>
      <c r="R347" s="52">
        <v>10.9</v>
      </c>
      <c r="S347" s="8"/>
      <c r="T347" s="9">
        <v>41332</v>
      </c>
      <c r="U347" s="9">
        <v>41372</v>
      </c>
      <c r="V347" s="8">
        <v>40</v>
      </c>
      <c r="W347" s="8">
        <f t="shared" si="31"/>
        <v>132.40440172878922</v>
      </c>
      <c r="X347" s="8">
        <f t="shared" si="32"/>
        <v>515.99533019793159</v>
      </c>
      <c r="Y347" s="8"/>
      <c r="Z347" s="8"/>
      <c r="AA347" s="8"/>
      <c r="AB347" s="8">
        <f t="shared" si="33"/>
        <v>214.99805424913816</v>
      </c>
    </row>
    <row r="348" spans="1:32" x14ac:dyDescent="0.2">
      <c r="A348" s="7" t="s">
        <v>4</v>
      </c>
      <c r="B348" s="7" t="s">
        <v>36</v>
      </c>
      <c r="C348" s="7" t="s">
        <v>7</v>
      </c>
      <c r="D348" s="7">
        <v>7</v>
      </c>
      <c r="E348" s="7">
        <v>158</v>
      </c>
      <c r="F348" s="7">
        <v>4</v>
      </c>
      <c r="G348" s="7" t="s">
        <v>15</v>
      </c>
      <c r="H348" s="7" t="s">
        <v>16</v>
      </c>
      <c r="I348" s="7">
        <v>1270</v>
      </c>
      <c r="J348" s="7">
        <v>1.0548</v>
      </c>
      <c r="K348" s="7">
        <v>1270</v>
      </c>
      <c r="L348" s="7">
        <v>1.2682</v>
      </c>
      <c r="M348" s="7">
        <f t="shared" si="30"/>
        <v>0.21340000000000003</v>
      </c>
      <c r="N348" s="8">
        <v>117.9</v>
      </c>
      <c r="Q348" s="7">
        <v>10.32</v>
      </c>
      <c r="R348" s="52">
        <v>11</v>
      </c>
      <c r="S348" s="8"/>
      <c r="T348" s="9">
        <v>41332</v>
      </c>
      <c r="U348" s="9">
        <v>41372</v>
      </c>
      <c r="V348" s="8">
        <v>40</v>
      </c>
      <c r="W348" s="8">
        <f t="shared" si="31"/>
        <v>131.73399969471942</v>
      </c>
      <c r="X348" s="8">
        <f t="shared" si="32"/>
        <v>617.31021412708242</v>
      </c>
      <c r="Y348" s="8"/>
      <c r="Z348" s="8"/>
      <c r="AA348" s="8"/>
      <c r="AB348" s="8">
        <f t="shared" si="33"/>
        <v>257.21258921961771</v>
      </c>
    </row>
    <row r="349" spans="1:32" x14ac:dyDescent="0.2">
      <c r="A349" s="7" t="s">
        <v>4</v>
      </c>
      <c r="B349" s="7" t="s">
        <v>36</v>
      </c>
      <c r="C349" s="7" t="s">
        <v>7</v>
      </c>
      <c r="D349" s="7">
        <v>7</v>
      </c>
      <c r="E349" s="7">
        <v>159</v>
      </c>
      <c r="F349" s="7">
        <v>5</v>
      </c>
      <c r="G349" s="7" t="s">
        <v>15</v>
      </c>
      <c r="H349" s="7" t="s">
        <v>16</v>
      </c>
      <c r="I349" s="7">
        <v>1280</v>
      </c>
      <c r="J349" s="7">
        <v>1.0526</v>
      </c>
      <c r="K349" s="7">
        <v>1280</v>
      </c>
      <c r="L349" s="7">
        <v>1.3643000000000001</v>
      </c>
      <c r="M349" s="7">
        <f t="shared" si="30"/>
        <v>0.31170000000000009</v>
      </c>
      <c r="N349" s="8">
        <v>127.9</v>
      </c>
      <c r="Q349" s="7">
        <v>12.32</v>
      </c>
      <c r="R349" s="52">
        <v>11.2</v>
      </c>
      <c r="S349" s="8"/>
      <c r="T349" s="9">
        <v>41332</v>
      </c>
      <c r="U349" s="9">
        <v>41372</v>
      </c>
      <c r="V349" s="8">
        <v>40</v>
      </c>
      <c r="W349" s="8">
        <f t="shared" si="31"/>
        <v>142.90736692921638</v>
      </c>
      <c r="X349" s="8">
        <f t="shared" si="32"/>
        <v>458.47727600005243</v>
      </c>
      <c r="Y349" s="8"/>
      <c r="Z349" s="8"/>
      <c r="AA349" s="8"/>
      <c r="AB349" s="8">
        <f t="shared" si="33"/>
        <v>191.03219833335518</v>
      </c>
    </row>
    <row r="350" spans="1:32" x14ac:dyDescent="0.2">
      <c r="A350" s="7" t="s">
        <v>4</v>
      </c>
      <c r="B350" s="7" t="s">
        <v>36</v>
      </c>
      <c r="C350" s="7" t="s">
        <v>7</v>
      </c>
      <c r="D350" s="7">
        <v>7</v>
      </c>
      <c r="E350" s="7">
        <v>160</v>
      </c>
      <c r="F350" s="7">
        <v>6</v>
      </c>
      <c r="G350" s="7" t="s">
        <v>15</v>
      </c>
      <c r="H350" s="7" t="s">
        <v>16</v>
      </c>
      <c r="I350" s="7">
        <v>1290</v>
      </c>
      <c r="J350" s="7">
        <v>1.0388999999999999</v>
      </c>
      <c r="K350" s="7">
        <v>1290</v>
      </c>
      <c r="L350" s="7">
        <v>1.26</v>
      </c>
      <c r="M350" s="7">
        <f t="shared" si="30"/>
        <v>0.22110000000000007</v>
      </c>
      <c r="N350" s="8">
        <v>136.9</v>
      </c>
      <c r="Q350" s="7">
        <v>10.32</v>
      </c>
      <c r="R350" s="52">
        <v>10.5</v>
      </c>
      <c r="S350" s="8"/>
      <c r="T350" s="9">
        <v>41332</v>
      </c>
      <c r="U350" s="9">
        <v>41372</v>
      </c>
      <c r="V350" s="8">
        <v>40</v>
      </c>
      <c r="W350" s="8">
        <f t="shared" si="31"/>
        <v>152.96339744026366</v>
      </c>
      <c r="X350" s="8">
        <f t="shared" si="32"/>
        <v>691.82902505772779</v>
      </c>
      <c r="Y350" s="8"/>
      <c r="Z350" s="8"/>
      <c r="AA350" s="8"/>
      <c r="AB350" s="8">
        <f t="shared" si="33"/>
        <v>288.26209377405326</v>
      </c>
    </row>
    <row r="351" spans="1:32" x14ac:dyDescent="0.2">
      <c r="A351" s="7" t="s">
        <v>4</v>
      </c>
      <c r="B351" s="7" t="s">
        <v>36</v>
      </c>
      <c r="C351" s="7" t="s">
        <v>7</v>
      </c>
      <c r="D351" s="7">
        <v>24</v>
      </c>
      <c r="E351" s="7">
        <v>161</v>
      </c>
      <c r="F351" s="7">
        <v>1</v>
      </c>
      <c r="G351" s="7" t="s">
        <v>15</v>
      </c>
      <c r="H351" s="7" t="s">
        <v>16</v>
      </c>
      <c r="I351" s="7">
        <v>1420</v>
      </c>
      <c r="J351" s="7">
        <v>1.0588</v>
      </c>
      <c r="K351" s="7">
        <v>1420</v>
      </c>
      <c r="L351" s="7">
        <v>1.2361</v>
      </c>
      <c r="M351" s="7">
        <f t="shared" si="30"/>
        <v>0.17730000000000001</v>
      </c>
      <c r="N351" s="8">
        <v>73</v>
      </c>
      <c r="Q351" s="7">
        <v>8.3699999999999992</v>
      </c>
      <c r="R351" s="52">
        <v>10.3</v>
      </c>
      <c r="S351" s="8"/>
      <c r="T351" s="9">
        <v>41332</v>
      </c>
      <c r="U351" s="9">
        <v>41372</v>
      </c>
      <c r="V351" s="8">
        <v>40</v>
      </c>
      <c r="W351" s="8">
        <f t="shared" si="31"/>
        <v>81.565580811827957</v>
      </c>
      <c r="X351" s="8">
        <f t="shared" si="32"/>
        <v>460.04275697590498</v>
      </c>
      <c r="Y351" s="8">
        <f>AVERAGE(X351:X356)</f>
        <v>410.36491154508644</v>
      </c>
      <c r="Z351" s="8">
        <f>_xlfn.STDEV.S(X351:X356)</f>
        <v>56.811354225284759</v>
      </c>
      <c r="AA351" s="8"/>
      <c r="AB351" s="8">
        <f t="shared" si="33"/>
        <v>191.68448207329374</v>
      </c>
      <c r="AC351" s="3">
        <f>AVERAGE(AB351:AB356)</f>
        <v>170.98537981045271</v>
      </c>
      <c r="AD351" s="3">
        <f>_xlfn.STDEV.S(AB351:AB356)</f>
        <v>23.671397593868527</v>
      </c>
    </row>
    <row r="352" spans="1:32" x14ac:dyDescent="0.2">
      <c r="A352" s="7" t="s">
        <v>4</v>
      </c>
      <c r="B352" s="7" t="s">
        <v>36</v>
      </c>
      <c r="C352" s="7" t="s">
        <v>7</v>
      </c>
      <c r="D352" s="7">
        <v>24</v>
      </c>
      <c r="E352" s="7">
        <v>162</v>
      </c>
      <c r="F352" s="7">
        <v>2</v>
      </c>
      <c r="G352" s="7" t="s">
        <v>15</v>
      </c>
      <c r="H352" s="7" t="s">
        <v>16</v>
      </c>
      <c r="I352" s="7">
        <v>1430</v>
      </c>
      <c r="J352" s="7">
        <v>1.0598000000000001</v>
      </c>
      <c r="K352" s="7">
        <v>1430</v>
      </c>
      <c r="L352" s="7">
        <v>1.2979000000000001</v>
      </c>
      <c r="M352" s="7">
        <f t="shared" si="30"/>
        <v>0.23809999999999998</v>
      </c>
      <c r="N352" s="8">
        <v>81</v>
      </c>
      <c r="Q352" s="7">
        <v>9.56</v>
      </c>
      <c r="R352" s="52">
        <v>10.7</v>
      </c>
      <c r="S352" s="8"/>
      <c r="T352" s="9">
        <v>41332</v>
      </c>
      <c r="U352" s="9">
        <v>41372</v>
      </c>
      <c r="V352" s="8">
        <v>40</v>
      </c>
      <c r="W352" s="8">
        <f t="shared" si="31"/>
        <v>90.504274599425543</v>
      </c>
      <c r="X352" s="8">
        <f t="shared" si="32"/>
        <v>380.11035111056509</v>
      </c>
      <c r="Y352" s="8"/>
      <c r="Z352" s="8"/>
      <c r="AA352" s="8"/>
      <c r="AB352" s="8">
        <f t="shared" si="33"/>
        <v>158.37931296273547</v>
      </c>
    </row>
    <row r="353" spans="1:35" x14ac:dyDescent="0.2">
      <c r="A353" s="7" t="s">
        <v>4</v>
      </c>
      <c r="B353" s="7" t="s">
        <v>36</v>
      </c>
      <c r="C353" s="7" t="s">
        <v>7</v>
      </c>
      <c r="D353" s="7">
        <v>24</v>
      </c>
      <c r="E353" s="7">
        <v>163</v>
      </c>
      <c r="F353" s="7">
        <v>3</v>
      </c>
      <c r="G353" s="7" t="s">
        <v>15</v>
      </c>
      <c r="H353" s="7" t="s">
        <v>16</v>
      </c>
      <c r="I353" s="7">
        <v>1440</v>
      </c>
      <c r="J353" s="7">
        <v>1.0589999999999999</v>
      </c>
      <c r="K353" s="7">
        <v>1440</v>
      </c>
      <c r="L353" s="7">
        <v>1.2672000000000001</v>
      </c>
      <c r="M353" s="7">
        <f t="shared" si="30"/>
        <v>0.20820000000000016</v>
      </c>
      <c r="N353" s="8">
        <v>89.8</v>
      </c>
      <c r="Q353" s="7">
        <v>7.74</v>
      </c>
      <c r="R353" s="52">
        <v>10</v>
      </c>
      <c r="S353" s="8"/>
      <c r="T353" s="9">
        <v>41332</v>
      </c>
      <c r="U353" s="9">
        <v>41372</v>
      </c>
      <c r="V353" s="8">
        <v>40</v>
      </c>
      <c r="W353" s="8">
        <f t="shared" si="31"/>
        <v>100.33683776578287</v>
      </c>
      <c r="X353" s="8">
        <f t="shared" si="32"/>
        <v>481.92525343795774</v>
      </c>
      <c r="Y353" s="8"/>
      <c r="Z353" s="8"/>
      <c r="AA353" s="8"/>
      <c r="AB353" s="8">
        <f t="shared" si="33"/>
        <v>200.80218893248241</v>
      </c>
    </row>
    <row r="354" spans="1:35" x14ac:dyDescent="0.2">
      <c r="A354" s="7" t="s">
        <v>4</v>
      </c>
      <c r="B354" s="7" t="s">
        <v>36</v>
      </c>
      <c r="C354" s="7" t="s">
        <v>7</v>
      </c>
      <c r="D354" s="7">
        <v>24</v>
      </c>
      <c r="E354" s="7">
        <v>164</v>
      </c>
      <c r="F354" s="7">
        <v>4</v>
      </c>
      <c r="G354" s="7" t="s">
        <v>15</v>
      </c>
      <c r="H354" s="7" t="s">
        <v>16</v>
      </c>
      <c r="I354" s="7">
        <v>1450</v>
      </c>
      <c r="J354" s="7">
        <v>1.0491999999999999</v>
      </c>
      <c r="K354" s="7">
        <v>1450</v>
      </c>
      <c r="L354" s="7">
        <v>1.2807999999999999</v>
      </c>
      <c r="M354" s="7">
        <f t="shared" si="30"/>
        <v>0.23160000000000003</v>
      </c>
      <c r="N354" s="8">
        <v>90.2</v>
      </c>
      <c r="Q354" s="7">
        <v>10.42</v>
      </c>
      <c r="R354" s="52">
        <v>11.1</v>
      </c>
      <c r="S354" s="8"/>
      <c r="T354" s="9">
        <v>41332</v>
      </c>
      <c r="U354" s="9">
        <v>41372</v>
      </c>
      <c r="V354" s="8">
        <v>40</v>
      </c>
      <c r="W354" s="8">
        <f t="shared" si="31"/>
        <v>100.78377245516276</v>
      </c>
      <c r="X354" s="8">
        <f t="shared" si="32"/>
        <v>435.16309350242983</v>
      </c>
      <c r="Y354" s="8"/>
      <c r="Z354" s="8"/>
      <c r="AA354" s="8"/>
      <c r="AB354" s="8">
        <f t="shared" si="33"/>
        <v>181.31795562601243</v>
      </c>
      <c r="AC354" s="16"/>
      <c r="AD354" s="16"/>
    </row>
    <row r="355" spans="1:35" x14ac:dyDescent="0.2">
      <c r="A355" s="7" t="s">
        <v>4</v>
      </c>
      <c r="B355" s="7" t="s">
        <v>36</v>
      </c>
      <c r="C355" s="7" t="s">
        <v>7</v>
      </c>
      <c r="D355" s="7">
        <v>24</v>
      </c>
      <c r="E355" s="7">
        <v>165</v>
      </c>
      <c r="F355" s="7">
        <v>5</v>
      </c>
      <c r="G355" s="7" t="s">
        <v>15</v>
      </c>
      <c r="H355" s="7" t="s">
        <v>16</v>
      </c>
      <c r="I355" s="7">
        <v>1460</v>
      </c>
      <c r="J355" s="7">
        <v>1.0454000000000001</v>
      </c>
      <c r="K355" s="7">
        <v>1460</v>
      </c>
      <c r="L355" s="7">
        <v>1.2685999999999999</v>
      </c>
      <c r="M355" s="7">
        <f t="shared" si="30"/>
        <v>0.22319999999999984</v>
      </c>
      <c r="N355" s="8">
        <v>67.900000000000006</v>
      </c>
      <c r="Q355" s="7">
        <v>8.77</v>
      </c>
      <c r="R355" s="52">
        <v>11</v>
      </c>
      <c r="S355" s="8"/>
      <c r="T355" s="9">
        <v>41332</v>
      </c>
      <c r="U355" s="9">
        <v>41372</v>
      </c>
      <c r="V355" s="8">
        <v>40</v>
      </c>
      <c r="W355" s="8">
        <f t="shared" si="31"/>
        <v>75.867163522234506</v>
      </c>
      <c r="X355" s="8">
        <f t="shared" si="32"/>
        <v>339.90664660499357</v>
      </c>
      <c r="Y355" s="8"/>
      <c r="Z355" s="8"/>
      <c r="AA355" s="8"/>
      <c r="AB355" s="8">
        <f t="shared" si="33"/>
        <v>141.62776941874733</v>
      </c>
    </row>
    <row r="356" spans="1:35" x14ac:dyDescent="0.2">
      <c r="A356" s="7" t="s">
        <v>4</v>
      </c>
      <c r="B356" s="7" t="s">
        <v>36</v>
      </c>
      <c r="C356" s="7" t="s">
        <v>7</v>
      </c>
      <c r="D356" s="7">
        <v>24</v>
      </c>
      <c r="E356" s="7">
        <v>166</v>
      </c>
      <c r="F356" s="7">
        <v>6</v>
      </c>
      <c r="G356" s="7" t="s">
        <v>15</v>
      </c>
      <c r="H356" s="7" t="s">
        <v>16</v>
      </c>
      <c r="I356" s="7">
        <v>1470</v>
      </c>
      <c r="J356" s="7">
        <v>1.0438000000000001</v>
      </c>
      <c r="K356" s="7">
        <v>1470</v>
      </c>
      <c r="L356" s="7">
        <v>1.3104</v>
      </c>
      <c r="M356" s="7">
        <f t="shared" si="30"/>
        <v>0.26659999999999995</v>
      </c>
      <c r="N356" s="8">
        <v>87.1</v>
      </c>
      <c r="Q356" s="7">
        <v>10.78</v>
      </c>
      <c r="R356" s="52">
        <v>11</v>
      </c>
      <c r="S356" s="8"/>
      <c r="T356" s="9">
        <v>41332</v>
      </c>
      <c r="U356" s="9">
        <v>41372</v>
      </c>
      <c r="V356" s="8">
        <v>40</v>
      </c>
      <c r="W356" s="8">
        <f t="shared" si="31"/>
        <v>97.32002861246869</v>
      </c>
      <c r="X356" s="8">
        <f t="shared" si="32"/>
        <v>365.04136763866734</v>
      </c>
      <c r="Y356" s="8"/>
      <c r="Z356" s="8"/>
      <c r="AA356" s="8"/>
      <c r="AB356" s="8">
        <f t="shared" si="33"/>
        <v>152.10056984944472</v>
      </c>
    </row>
    <row r="357" spans="1:35" x14ac:dyDescent="0.2">
      <c r="A357" s="7" t="s">
        <v>4</v>
      </c>
      <c r="B357" s="7" t="s">
        <v>36</v>
      </c>
      <c r="C357" s="7" t="s">
        <v>7</v>
      </c>
      <c r="D357" s="7">
        <v>48</v>
      </c>
      <c r="E357" s="7">
        <v>167</v>
      </c>
      <c r="F357" s="7">
        <v>1</v>
      </c>
      <c r="G357" s="7" t="s">
        <v>15</v>
      </c>
      <c r="H357" s="7" t="s">
        <v>16</v>
      </c>
      <c r="I357" s="7">
        <v>1600</v>
      </c>
      <c r="J357" s="7">
        <v>1.0535000000000001</v>
      </c>
      <c r="K357" s="7">
        <v>1600</v>
      </c>
      <c r="L357" s="7">
        <v>1.3320000000000001</v>
      </c>
      <c r="M357" s="7">
        <f t="shared" si="30"/>
        <v>0.27849999999999997</v>
      </c>
      <c r="N357" s="8">
        <v>100.8</v>
      </c>
      <c r="Q357" s="7">
        <v>11.45</v>
      </c>
      <c r="R357" s="52">
        <v>11.5</v>
      </c>
      <c r="S357" s="8"/>
      <c r="T357" s="9">
        <v>41332</v>
      </c>
      <c r="U357" s="9">
        <v>41372</v>
      </c>
      <c r="V357" s="8">
        <v>40</v>
      </c>
      <c r="W357" s="8">
        <f t="shared" si="31"/>
        <v>112.62754172372956</v>
      </c>
      <c r="X357" s="8">
        <f t="shared" si="32"/>
        <v>404.40769021087817</v>
      </c>
      <c r="Y357" s="8">
        <f>AVERAGE(X357:X362)</f>
        <v>327.01317463402916</v>
      </c>
      <c r="Z357" s="8">
        <f>_xlfn.STDEV.S(X357:X362)</f>
        <v>132.52312434976017</v>
      </c>
      <c r="AA357" s="8"/>
      <c r="AB357" s="8">
        <f t="shared" si="33"/>
        <v>168.50320425453259</v>
      </c>
      <c r="AC357" s="3">
        <f>AVERAGE(AB357:AB362)</f>
        <v>136.2554894308455</v>
      </c>
      <c r="AD357" s="3">
        <f>_xlfn.STDEV.S(AB357:AB362)</f>
        <v>55.217968479066705</v>
      </c>
      <c r="AG357" s="15">
        <f>AC357/100</f>
        <v>1.3625548943084551</v>
      </c>
      <c r="AH357" s="18">
        <f>AD357/100</f>
        <v>0.55217968479066704</v>
      </c>
      <c r="AI357" s="7" t="s">
        <v>50</v>
      </c>
    </row>
    <row r="358" spans="1:35" x14ac:dyDescent="0.2">
      <c r="A358" s="7" t="s">
        <v>4</v>
      </c>
      <c r="B358" s="7" t="s">
        <v>36</v>
      </c>
      <c r="C358" s="7" t="s">
        <v>7</v>
      </c>
      <c r="D358" s="7">
        <v>48</v>
      </c>
      <c r="E358" s="7">
        <v>168</v>
      </c>
      <c r="F358" s="7">
        <v>2</v>
      </c>
      <c r="G358" s="7" t="s">
        <v>15</v>
      </c>
      <c r="H358" s="7" t="s">
        <v>16</v>
      </c>
      <c r="I358" s="7">
        <v>1610</v>
      </c>
      <c r="J358" s="7">
        <v>1.0607</v>
      </c>
      <c r="K358" s="7">
        <v>1610</v>
      </c>
      <c r="L358" s="7">
        <v>1.2992999999999999</v>
      </c>
      <c r="M358" s="7">
        <f t="shared" si="30"/>
        <v>0.23859999999999992</v>
      </c>
      <c r="N358" s="8">
        <v>39.5</v>
      </c>
      <c r="Q358" s="7">
        <v>9.73</v>
      </c>
      <c r="R358" s="52">
        <v>10.7</v>
      </c>
      <c r="S358" s="8"/>
      <c r="T358" s="9">
        <v>41332</v>
      </c>
      <c r="U358" s="9">
        <v>41372</v>
      </c>
      <c r="V358" s="8">
        <v>40</v>
      </c>
      <c r="W358" s="8">
        <f t="shared" si="31"/>
        <v>44.134800576263075</v>
      </c>
      <c r="X358" s="8">
        <f t="shared" si="32"/>
        <v>184.97401750319818</v>
      </c>
      <c r="Y358" s="8"/>
      <c r="Z358" s="8"/>
      <c r="AA358" s="8"/>
      <c r="AB358" s="8">
        <f t="shared" si="33"/>
        <v>77.072507292999248</v>
      </c>
      <c r="AC358" s="8"/>
      <c r="AD358" s="8"/>
    </row>
    <row r="359" spans="1:35" x14ac:dyDescent="0.2">
      <c r="A359" s="7" t="s">
        <v>4</v>
      </c>
      <c r="B359" s="7" t="s">
        <v>36</v>
      </c>
      <c r="C359" s="7" t="s">
        <v>7</v>
      </c>
      <c r="D359" s="7">
        <v>48</v>
      </c>
      <c r="E359" s="7">
        <v>169</v>
      </c>
      <c r="F359" s="7">
        <v>3</v>
      </c>
      <c r="G359" s="7" t="s">
        <v>15</v>
      </c>
      <c r="H359" s="7" t="s">
        <v>16</v>
      </c>
      <c r="I359" s="7">
        <v>1620</v>
      </c>
      <c r="J359" s="7">
        <v>1.0512999999999999</v>
      </c>
      <c r="K359" s="7">
        <v>1620</v>
      </c>
      <c r="L359" s="7">
        <v>1.1946000000000001</v>
      </c>
      <c r="M359" s="7">
        <f t="shared" ref="M359:M390" si="34">L359-J359</f>
        <v>0.1433000000000002</v>
      </c>
      <c r="N359" s="8">
        <v>32.5</v>
      </c>
      <c r="Q359" s="7">
        <v>6.24</v>
      </c>
      <c r="R359" s="52">
        <v>9</v>
      </c>
      <c r="S359" s="8"/>
      <c r="T359" s="9">
        <v>41332</v>
      </c>
      <c r="U359" s="9">
        <v>41372</v>
      </c>
      <c r="V359" s="8">
        <v>40</v>
      </c>
      <c r="W359" s="8">
        <f t="shared" ref="W359:W390" si="35">N359*EXP((LN(2)/$S$3)*V359)</f>
        <v>36.313443512115185</v>
      </c>
      <c r="X359" s="8">
        <f t="shared" ref="X359:X390" si="36">W359/M359</f>
        <v>253.40853811664434</v>
      </c>
      <c r="Y359" s="8"/>
      <c r="Z359" s="8"/>
      <c r="AA359" s="8"/>
      <c r="AB359" s="8">
        <f t="shared" si="33"/>
        <v>105.58689088193515</v>
      </c>
      <c r="AC359" s="8"/>
      <c r="AD359" s="8"/>
    </row>
    <row r="360" spans="1:35" x14ac:dyDescent="0.2">
      <c r="A360" s="7" t="s">
        <v>4</v>
      </c>
      <c r="B360" s="7" t="s">
        <v>36</v>
      </c>
      <c r="C360" s="7" t="s">
        <v>7</v>
      </c>
      <c r="D360" s="7">
        <v>48</v>
      </c>
      <c r="E360" s="7">
        <v>170</v>
      </c>
      <c r="F360" s="7">
        <v>4</v>
      </c>
      <c r="G360" s="7" t="s">
        <v>15</v>
      </c>
      <c r="H360" s="7" t="s">
        <v>16</v>
      </c>
      <c r="I360" s="7">
        <v>1630</v>
      </c>
      <c r="J360" s="7">
        <v>1.0498000000000001</v>
      </c>
      <c r="K360" s="7">
        <v>1630</v>
      </c>
      <c r="L360" s="7">
        <v>1.2868999999999999</v>
      </c>
      <c r="M360" s="7">
        <f t="shared" si="34"/>
        <v>0.23709999999999987</v>
      </c>
      <c r="N360" s="8">
        <v>57.3</v>
      </c>
      <c r="Q360" s="7">
        <v>8.73</v>
      </c>
      <c r="R360" s="52">
        <v>10.6</v>
      </c>
      <c r="S360" s="8"/>
      <c r="T360" s="9">
        <v>41332</v>
      </c>
      <c r="U360" s="9">
        <v>41372</v>
      </c>
      <c r="V360" s="8">
        <v>40</v>
      </c>
      <c r="W360" s="8">
        <f t="shared" si="35"/>
        <v>64.023394253667689</v>
      </c>
      <c r="X360" s="8">
        <f t="shared" si="36"/>
        <v>270.02696859412788</v>
      </c>
      <c r="Y360" s="8"/>
      <c r="Z360" s="8"/>
      <c r="AA360" s="8"/>
      <c r="AB360" s="8">
        <f t="shared" si="33"/>
        <v>112.51123691421995</v>
      </c>
      <c r="AC360" s="8"/>
      <c r="AD360" s="8"/>
    </row>
    <row r="361" spans="1:35" x14ac:dyDescent="0.2">
      <c r="A361" s="7" t="s">
        <v>4</v>
      </c>
      <c r="B361" s="7" t="s">
        <v>36</v>
      </c>
      <c r="C361" s="7" t="s">
        <v>7</v>
      </c>
      <c r="D361" s="7">
        <v>48</v>
      </c>
      <c r="E361" s="7">
        <v>171</v>
      </c>
      <c r="F361" s="7">
        <v>5</v>
      </c>
      <c r="G361" s="7" t="s">
        <v>15</v>
      </c>
      <c r="H361" s="7" t="s">
        <v>16</v>
      </c>
      <c r="I361" s="7">
        <v>1640</v>
      </c>
      <c r="J361" s="7">
        <v>1.0631999999999999</v>
      </c>
      <c r="K361" s="7">
        <v>1640</v>
      </c>
      <c r="L361" s="7">
        <v>1.2101999999999999</v>
      </c>
      <c r="M361" s="7">
        <f t="shared" si="34"/>
        <v>0.14700000000000002</v>
      </c>
      <c r="N361" s="8">
        <v>73</v>
      </c>
      <c r="Q361" s="7">
        <v>8.56</v>
      </c>
      <c r="R361" s="52">
        <v>10.199999999999999</v>
      </c>
      <c r="S361" s="8"/>
      <c r="T361" s="9">
        <v>41332</v>
      </c>
      <c r="U361" s="9">
        <v>41372</v>
      </c>
      <c r="V361" s="8">
        <v>40</v>
      </c>
      <c r="W361" s="8">
        <f t="shared" si="35"/>
        <v>81.565580811827957</v>
      </c>
      <c r="X361" s="8">
        <f t="shared" si="36"/>
        <v>554.8678966791017</v>
      </c>
      <c r="Y361" s="8"/>
      <c r="Z361" s="8"/>
      <c r="AA361" s="8"/>
      <c r="AB361" s="8">
        <f t="shared" si="33"/>
        <v>231.19495694962572</v>
      </c>
      <c r="AC361" s="8"/>
      <c r="AD361" s="8"/>
    </row>
    <row r="362" spans="1:35" x14ac:dyDescent="0.2">
      <c r="A362" s="7" t="s">
        <v>4</v>
      </c>
      <c r="B362" s="7" t="s">
        <v>36</v>
      </c>
      <c r="C362" s="7" t="s">
        <v>7</v>
      </c>
      <c r="D362" s="7">
        <v>48</v>
      </c>
      <c r="E362" s="7">
        <v>172</v>
      </c>
      <c r="F362" s="7">
        <v>6</v>
      </c>
      <c r="G362" s="7" t="s">
        <v>15</v>
      </c>
      <c r="H362" s="7" t="s">
        <v>16</v>
      </c>
      <c r="I362" s="7">
        <v>1650</v>
      </c>
      <c r="J362" s="7">
        <v>1.0638000000000001</v>
      </c>
      <c r="K362" s="7">
        <v>1650</v>
      </c>
      <c r="L362" s="7">
        <v>1.2938000000000001</v>
      </c>
      <c r="M362" s="7">
        <f t="shared" si="34"/>
        <v>0.22999999999999998</v>
      </c>
      <c r="N362" s="8">
        <v>60.6</v>
      </c>
      <c r="Q362" s="7">
        <v>10.27</v>
      </c>
      <c r="R362" s="52">
        <v>11.1</v>
      </c>
      <c r="S362" s="8"/>
      <c r="T362" s="9">
        <v>41332</v>
      </c>
      <c r="U362" s="9">
        <v>41372</v>
      </c>
      <c r="V362" s="8">
        <v>40</v>
      </c>
      <c r="W362" s="8">
        <f t="shared" si="35"/>
        <v>67.710605441051698</v>
      </c>
      <c r="X362" s="8">
        <f t="shared" si="36"/>
        <v>294.3939367002248</v>
      </c>
      <c r="Y362" s="8"/>
      <c r="Z362" s="8"/>
      <c r="AA362" s="8"/>
      <c r="AB362" s="8">
        <f t="shared" si="33"/>
        <v>122.66414029176033</v>
      </c>
      <c r="AC362" s="8"/>
      <c r="AD362" s="8"/>
    </row>
    <row r="363" spans="1:35" x14ac:dyDescent="0.2">
      <c r="A363" s="7" t="s">
        <v>4</v>
      </c>
      <c r="B363" s="7" t="s">
        <v>36</v>
      </c>
      <c r="C363" s="7" t="s">
        <v>9</v>
      </c>
      <c r="D363" s="7">
        <v>3</v>
      </c>
      <c r="E363" s="7">
        <v>101</v>
      </c>
      <c r="F363" s="7">
        <v>1</v>
      </c>
      <c r="G363" s="7" t="s">
        <v>23</v>
      </c>
      <c r="H363" s="7" t="s">
        <v>24</v>
      </c>
      <c r="I363" s="7">
        <v>1124</v>
      </c>
      <c r="J363" s="7">
        <v>1.0485</v>
      </c>
      <c r="K363" s="7">
        <v>1124</v>
      </c>
      <c r="L363" s="7">
        <v>1.0606</v>
      </c>
      <c r="M363" s="7">
        <f t="shared" si="34"/>
        <v>1.21E-2</v>
      </c>
      <c r="N363" s="8">
        <v>0</v>
      </c>
      <c r="S363" s="8"/>
      <c r="T363" s="9">
        <v>41332</v>
      </c>
      <c r="U363" s="9">
        <v>41723</v>
      </c>
      <c r="V363" s="8">
        <v>26</v>
      </c>
      <c r="W363" s="8">
        <f t="shared" si="35"/>
        <v>0</v>
      </c>
      <c r="X363" s="8">
        <f t="shared" si="36"/>
        <v>0</v>
      </c>
      <c r="Y363" s="8">
        <f>AVERAGE(X363:X368)</f>
        <v>38.375253635393101</v>
      </c>
      <c r="Z363" s="8">
        <f>_xlfn.STDEV.S(X363:X368)</f>
        <v>45.119092443699415</v>
      </c>
      <c r="AA363" s="8"/>
      <c r="AB363" s="8">
        <f t="shared" ref="AB363:AB386" si="37">X363/2</f>
        <v>0</v>
      </c>
      <c r="AC363" s="8"/>
      <c r="AD363" s="8"/>
    </row>
    <row r="364" spans="1:35" x14ac:dyDescent="0.2">
      <c r="A364" s="7" t="s">
        <v>4</v>
      </c>
      <c r="B364" s="7" t="s">
        <v>36</v>
      </c>
      <c r="C364" s="7" t="s">
        <v>9</v>
      </c>
      <c r="D364" s="7">
        <v>3</v>
      </c>
      <c r="E364" s="7">
        <v>102</v>
      </c>
      <c r="F364" s="7">
        <v>2</v>
      </c>
      <c r="G364" s="7" t="s">
        <v>23</v>
      </c>
      <c r="H364" s="7" t="s">
        <v>24</v>
      </c>
      <c r="I364" s="7">
        <v>1134</v>
      </c>
      <c r="J364" s="7">
        <v>1.0525</v>
      </c>
      <c r="K364" s="7">
        <v>1134</v>
      </c>
      <c r="L364" s="7">
        <v>1.0745</v>
      </c>
      <c r="M364" s="7">
        <f t="shared" si="34"/>
        <v>2.200000000000002E-2</v>
      </c>
      <c r="N364" s="8">
        <v>1.5</v>
      </c>
      <c r="S364" s="8"/>
      <c r="T364" s="9">
        <v>41332</v>
      </c>
      <c r="U364" s="9">
        <v>41723</v>
      </c>
      <c r="V364" s="8">
        <v>26</v>
      </c>
      <c r="W364" s="8">
        <f t="shared" si="35"/>
        <v>1.6121702640196236</v>
      </c>
      <c r="X364" s="8">
        <f t="shared" si="36"/>
        <v>73.28046654634646</v>
      </c>
      <c r="Y364" s="8"/>
      <c r="Z364" s="8"/>
      <c r="AA364" s="8"/>
      <c r="AB364" s="8">
        <f t="shared" si="37"/>
        <v>36.64023327317323</v>
      </c>
      <c r="AC364" s="8"/>
      <c r="AD364" s="8"/>
    </row>
    <row r="365" spans="1:35" x14ac:dyDescent="0.2">
      <c r="A365" s="7" t="s">
        <v>4</v>
      </c>
      <c r="B365" s="7" t="s">
        <v>36</v>
      </c>
      <c r="C365" s="7" t="s">
        <v>9</v>
      </c>
      <c r="D365" s="7">
        <v>3</v>
      </c>
      <c r="E365" s="7">
        <v>103</v>
      </c>
      <c r="F365" s="7">
        <v>3</v>
      </c>
      <c r="G365" s="7" t="s">
        <v>23</v>
      </c>
      <c r="H365" s="7" t="s">
        <v>24</v>
      </c>
      <c r="I365" s="7">
        <v>1144</v>
      </c>
      <c r="J365" s="7">
        <v>1.0564</v>
      </c>
      <c r="K365" s="7">
        <v>1144</v>
      </c>
      <c r="L365" s="7">
        <v>1.0744</v>
      </c>
      <c r="M365" s="7">
        <f t="shared" si="34"/>
        <v>1.8000000000000016E-2</v>
      </c>
      <c r="N365" s="8">
        <v>0</v>
      </c>
      <c r="S365" s="8"/>
      <c r="T365" s="9">
        <v>41332</v>
      </c>
      <c r="U365" s="9">
        <v>41723</v>
      </c>
      <c r="V365" s="8">
        <v>26</v>
      </c>
      <c r="W365" s="8">
        <f t="shared" si="35"/>
        <v>0</v>
      </c>
      <c r="X365" s="8">
        <f t="shared" si="36"/>
        <v>0</v>
      </c>
      <c r="Y365" s="8"/>
      <c r="Z365" s="8"/>
      <c r="AA365" s="8"/>
      <c r="AB365" s="8">
        <f t="shared" si="37"/>
        <v>0</v>
      </c>
      <c r="AC365" s="8"/>
      <c r="AD365" s="8"/>
    </row>
    <row r="366" spans="1:35" x14ac:dyDescent="0.2">
      <c r="A366" s="7" t="s">
        <v>4</v>
      </c>
      <c r="B366" s="7" t="s">
        <v>36</v>
      </c>
      <c r="C366" s="7" t="s">
        <v>9</v>
      </c>
      <c r="D366" s="7">
        <v>3</v>
      </c>
      <c r="E366" s="7">
        <v>104</v>
      </c>
      <c r="F366" s="7">
        <v>4</v>
      </c>
      <c r="G366" s="7" t="s">
        <v>23</v>
      </c>
      <c r="H366" s="7" t="s">
        <v>24</v>
      </c>
      <c r="I366" s="7">
        <v>1154</v>
      </c>
      <c r="J366" s="7">
        <v>1.0474000000000001</v>
      </c>
      <c r="K366" s="7">
        <v>1154</v>
      </c>
      <c r="L366" s="7">
        <v>1.0693999999999999</v>
      </c>
      <c r="M366" s="7">
        <f t="shared" si="34"/>
        <v>2.1999999999999797E-2</v>
      </c>
      <c r="N366" s="8">
        <v>0</v>
      </c>
      <c r="S366" s="8"/>
      <c r="T366" s="9">
        <v>41332</v>
      </c>
      <c r="U366" s="9">
        <v>41723</v>
      </c>
      <c r="V366" s="8">
        <v>26</v>
      </c>
      <c r="W366" s="8">
        <f t="shared" si="35"/>
        <v>0</v>
      </c>
      <c r="X366" s="8">
        <f t="shared" si="36"/>
        <v>0</v>
      </c>
      <c r="Y366" s="8"/>
      <c r="Z366" s="8"/>
      <c r="AA366" s="8"/>
      <c r="AB366" s="8">
        <f t="shared" si="37"/>
        <v>0</v>
      </c>
      <c r="AC366" s="8"/>
      <c r="AD366" s="8"/>
    </row>
    <row r="367" spans="1:35" x14ac:dyDescent="0.2">
      <c r="A367" s="7" t="s">
        <v>4</v>
      </c>
      <c r="B367" s="7" t="s">
        <v>36</v>
      </c>
      <c r="C367" s="7" t="s">
        <v>9</v>
      </c>
      <c r="D367" s="7">
        <v>3</v>
      </c>
      <c r="E367" s="7">
        <v>105</v>
      </c>
      <c r="F367" s="7">
        <v>5</v>
      </c>
      <c r="G367" s="7" t="s">
        <v>23</v>
      </c>
      <c r="H367" s="7" t="s">
        <v>24</v>
      </c>
      <c r="I367" s="7">
        <v>1164</v>
      </c>
      <c r="J367" s="7">
        <v>1.0549999999999999</v>
      </c>
      <c r="K367" s="7">
        <v>1164</v>
      </c>
      <c r="L367" s="7">
        <v>1.0714999999999999</v>
      </c>
      <c r="M367" s="7">
        <f t="shared" si="34"/>
        <v>1.6499999999999959E-2</v>
      </c>
      <c r="N367" s="8">
        <v>1.6</v>
      </c>
      <c r="S367" s="8"/>
      <c r="T367" s="9">
        <v>41332</v>
      </c>
      <c r="U367" s="9">
        <v>41723</v>
      </c>
      <c r="V367" s="8">
        <v>26</v>
      </c>
      <c r="W367" s="8">
        <f t="shared" si="35"/>
        <v>1.719648281620932</v>
      </c>
      <c r="X367" s="8">
        <f t="shared" si="36"/>
        <v>104.22110797702643</v>
      </c>
      <c r="Y367" s="8"/>
      <c r="Z367" s="8"/>
      <c r="AA367" s="8"/>
      <c r="AB367" s="8">
        <f t="shared" si="37"/>
        <v>52.110553988513217</v>
      </c>
      <c r="AC367" s="8"/>
      <c r="AD367" s="8"/>
    </row>
    <row r="368" spans="1:35" x14ac:dyDescent="0.2">
      <c r="A368" s="7" t="s">
        <v>4</v>
      </c>
      <c r="B368" s="7" t="s">
        <v>36</v>
      </c>
      <c r="C368" s="7" t="s">
        <v>9</v>
      </c>
      <c r="D368" s="7">
        <v>3</v>
      </c>
      <c r="E368" s="7">
        <v>106</v>
      </c>
      <c r="F368" s="7">
        <v>6</v>
      </c>
      <c r="G368" s="7" t="s">
        <v>23</v>
      </c>
      <c r="H368" s="7" t="s">
        <v>24</v>
      </c>
      <c r="I368" s="7">
        <v>1174</v>
      </c>
      <c r="J368" s="7">
        <v>1.0586</v>
      </c>
      <c r="K368" s="7">
        <v>1174</v>
      </c>
      <c r="L368" s="7">
        <v>1.0749</v>
      </c>
      <c r="M368" s="7">
        <f t="shared" si="34"/>
        <v>1.6299999999999981E-2</v>
      </c>
      <c r="N368" s="8">
        <v>0.8</v>
      </c>
      <c r="S368" s="8"/>
      <c r="T368" s="9">
        <v>41332</v>
      </c>
      <c r="U368" s="9">
        <v>41723</v>
      </c>
      <c r="V368" s="8">
        <v>26</v>
      </c>
      <c r="W368" s="8">
        <f t="shared" si="35"/>
        <v>0.85982414081046599</v>
      </c>
      <c r="X368" s="8">
        <f t="shared" si="36"/>
        <v>52.749947288985702</v>
      </c>
      <c r="Y368" s="8"/>
      <c r="Z368" s="8"/>
      <c r="AA368" s="8"/>
      <c r="AB368" s="8">
        <f t="shared" si="37"/>
        <v>26.374973644492851</v>
      </c>
      <c r="AC368" s="8"/>
      <c r="AD368" s="8"/>
    </row>
    <row r="369" spans="1:30" x14ac:dyDescent="0.2">
      <c r="A369" s="7" t="s">
        <v>4</v>
      </c>
      <c r="B369" s="7" t="s">
        <v>36</v>
      </c>
      <c r="C369" s="7" t="s">
        <v>9</v>
      </c>
      <c r="D369" s="7">
        <v>7</v>
      </c>
      <c r="E369" s="7">
        <v>107</v>
      </c>
      <c r="F369" s="7">
        <v>1</v>
      </c>
      <c r="G369" s="7" t="s">
        <v>23</v>
      </c>
      <c r="H369" s="7" t="s">
        <v>24</v>
      </c>
      <c r="I369" s="7">
        <v>1304</v>
      </c>
      <c r="J369" s="7">
        <v>1.0531999999999999</v>
      </c>
      <c r="K369" s="7">
        <v>1304</v>
      </c>
      <c r="L369" s="7">
        <v>1.0689</v>
      </c>
      <c r="M369" s="7">
        <f t="shared" si="34"/>
        <v>1.5700000000000047E-2</v>
      </c>
      <c r="N369" s="8">
        <v>0</v>
      </c>
      <c r="S369" s="8"/>
      <c r="T369" s="9">
        <v>41332</v>
      </c>
      <c r="U369" s="9">
        <v>41723</v>
      </c>
      <c r="V369" s="8">
        <v>26</v>
      </c>
      <c r="W369" s="8">
        <f t="shared" si="35"/>
        <v>0</v>
      </c>
      <c r="X369" s="8">
        <f t="shared" si="36"/>
        <v>0</v>
      </c>
      <c r="Y369" s="8">
        <f>AVERAGE(X369:X374)</f>
        <v>18.505168319784477</v>
      </c>
      <c r="Z369" s="8">
        <f>_xlfn.STDEV.S(X369:X374)</f>
        <v>45.328219987788295</v>
      </c>
      <c r="AA369" s="8"/>
      <c r="AB369" s="8">
        <f t="shared" si="37"/>
        <v>0</v>
      </c>
      <c r="AC369" s="8"/>
      <c r="AD369" s="8"/>
    </row>
    <row r="370" spans="1:30" x14ac:dyDescent="0.2">
      <c r="A370" s="7" t="s">
        <v>4</v>
      </c>
      <c r="B370" s="7" t="s">
        <v>36</v>
      </c>
      <c r="C370" s="7" t="s">
        <v>9</v>
      </c>
      <c r="D370" s="7">
        <v>7</v>
      </c>
      <c r="E370" s="7">
        <v>108</v>
      </c>
      <c r="F370" s="7">
        <v>2</v>
      </c>
      <c r="G370" s="7" t="s">
        <v>23</v>
      </c>
      <c r="H370" s="7" t="s">
        <v>24</v>
      </c>
      <c r="I370" s="7">
        <v>1314</v>
      </c>
      <c r="J370" s="7">
        <v>1.0468</v>
      </c>
      <c r="K370" s="7">
        <v>1314</v>
      </c>
      <c r="L370" s="7">
        <v>1.071</v>
      </c>
      <c r="M370" s="7">
        <f t="shared" si="34"/>
        <v>2.4199999999999999E-2</v>
      </c>
      <c r="N370" s="8">
        <v>2.5</v>
      </c>
      <c r="S370" s="8"/>
      <c r="T370" s="9">
        <v>41332</v>
      </c>
      <c r="U370" s="9">
        <v>41723</v>
      </c>
      <c r="V370" s="8">
        <v>26</v>
      </c>
      <c r="W370" s="8">
        <f t="shared" si="35"/>
        <v>2.6869504400327058</v>
      </c>
      <c r="X370" s="8">
        <f t="shared" si="36"/>
        <v>111.03100991870686</v>
      </c>
      <c r="Y370" s="8"/>
      <c r="Z370" s="8"/>
      <c r="AA370" s="8"/>
      <c r="AB370" s="8">
        <f t="shared" si="37"/>
        <v>55.515504959353429</v>
      </c>
      <c r="AC370" s="8"/>
      <c r="AD370" s="8"/>
    </row>
    <row r="371" spans="1:30" x14ac:dyDescent="0.2">
      <c r="A371" s="7" t="s">
        <v>4</v>
      </c>
      <c r="B371" s="7" t="s">
        <v>36</v>
      </c>
      <c r="C371" s="7" t="s">
        <v>9</v>
      </c>
      <c r="D371" s="7">
        <v>7</v>
      </c>
      <c r="E371" s="7">
        <v>109</v>
      </c>
      <c r="F371" s="7">
        <v>3</v>
      </c>
      <c r="G371" s="7" t="s">
        <v>23</v>
      </c>
      <c r="H371" s="7" t="s">
        <v>24</v>
      </c>
      <c r="I371" s="7">
        <v>1324</v>
      </c>
      <c r="J371" s="7">
        <v>1.0485</v>
      </c>
      <c r="K371" s="7">
        <v>1324</v>
      </c>
      <c r="L371" s="7">
        <v>1.0654999999999999</v>
      </c>
      <c r="M371" s="7">
        <f t="shared" si="34"/>
        <v>1.6999999999999904E-2</v>
      </c>
      <c r="N371" s="8">
        <v>0</v>
      </c>
      <c r="S371" s="8"/>
      <c r="T371" s="9">
        <v>41332</v>
      </c>
      <c r="U371" s="9">
        <v>41723</v>
      </c>
      <c r="V371" s="8">
        <v>26</v>
      </c>
      <c r="W371" s="8">
        <f t="shared" si="35"/>
        <v>0</v>
      </c>
      <c r="X371" s="8">
        <f t="shared" si="36"/>
        <v>0</v>
      </c>
      <c r="Y371" s="8"/>
      <c r="Z371" s="8"/>
      <c r="AA371" s="8"/>
      <c r="AB371" s="8">
        <f t="shared" si="37"/>
        <v>0</v>
      </c>
      <c r="AC371" s="8"/>
      <c r="AD371" s="8"/>
    </row>
    <row r="372" spans="1:30" x14ac:dyDescent="0.2">
      <c r="A372" s="7" t="s">
        <v>4</v>
      </c>
      <c r="B372" s="7" t="s">
        <v>36</v>
      </c>
      <c r="C372" s="7" t="s">
        <v>9</v>
      </c>
      <c r="D372" s="7">
        <v>7</v>
      </c>
      <c r="E372" s="7">
        <v>110</v>
      </c>
      <c r="F372" s="7">
        <v>4</v>
      </c>
      <c r="G372" s="7" t="s">
        <v>23</v>
      </c>
      <c r="H372" s="7" t="s">
        <v>24</v>
      </c>
      <c r="I372" s="7">
        <v>1334</v>
      </c>
      <c r="J372" s="7">
        <v>1.0521</v>
      </c>
      <c r="K372" s="7">
        <v>1334</v>
      </c>
      <c r="L372" s="7">
        <v>1.0841000000000001</v>
      </c>
      <c r="M372" s="7">
        <f t="shared" si="34"/>
        <v>3.2000000000000028E-2</v>
      </c>
      <c r="N372" s="8">
        <v>0</v>
      </c>
      <c r="S372" s="8"/>
      <c r="T372" s="9">
        <v>41332</v>
      </c>
      <c r="U372" s="9">
        <v>41723</v>
      </c>
      <c r="V372" s="8">
        <v>26</v>
      </c>
      <c r="W372" s="8">
        <f t="shared" si="35"/>
        <v>0</v>
      </c>
      <c r="X372" s="8">
        <f t="shared" si="36"/>
        <v>0</v>
      </c>
      <c r="Y372" s="8"/>
      <c r="Z372" s="8"/>
      <c r="AA372" s="8"/>
      <c r="AB372" s="8">
        <f t="shared" si="37"/>
        <v>0</v>
      </c>
      <c r="AC372" s="8"/>
      <c r="AD372" s="8"/>
    </row>
    <row r="373" spans="1:30" x14ac:dyDescent="0.2">
      <c r="A373" s="7" t="s">
        <v>4</v>
      </c>
      <c r="B373" s="7" t="s">
        <v>36</v>
      </c>
      <c r="C373" s="7" t="s">
        <v>9</v>
      </c>
      <c r="D373" s="7">
        <v>7</v>
      </c>
      <c r="E373" s="7">
        <v>111</v>
      </c>
      <c r="F373" s="7">
        <v>5</v>
      </c>
      <c r="G373" s="7" t="s">
        <v>23</v>
      </c>
      <c r="H373" s="7" t="s">
        <v>24</v>
      </c>
      <c r="I373" s="7">
        <v>1344</v>
      </c>
      <c r="J373" s="7">
        <v>1.0529999999999999</v>
      </c>
      <c r="K373" s="7">
        <v>1344</v>
      </c>
      <c r="L373" s="7">
        <v>1.0685</v>
      </c>
      <c r="M373" s="7">
        <f t="shared" si="34"/>
        <v>1.5500000000000069E-2</v>
      </c>
      <c r="N373" s="8">
        <v>0</v>
      </c>
      <c r="S373" s="8"/>
      <c r="T373" s="9">
        <v>41332</v>
      </c>
      <c r="U373" s="9">
        <v>41723</v>
      </c>
      <c r="V373" s="8">
        <v>26</v>
      </c>
      <c r="W373" s="8">
        <f t="shared" si="35"/>
        <v>0</v>
      </c>
      <c r="X373" s="8">
        <f t="shared" si="36"/>
        <v>0</v>
      </c>
      <c r="Y373" s="8"/>
      <c r="Z373" s="8"/>
      <c r="AA373" s="8"/>
      <c r="AB373" s="8">
        <f t="shared" si="37"/>
        <v>0</v>
      </c>
      <c r="AC373" s="8"/>
      <c r="AD373" s="8"/>
    </row>
    <row r="374" spans="1:30" x14ac:dyDescent="0.2">
      <c r="A374" s="7" t="s">
        <v>4</v>
      </c>
      <c r="B374" s="7" t="s">
        <v>36</v>
      </c>
      <c r="C374" s="7" t="s">
        <v>9</v>
      </c>
      <c r="D374" s="7">
        <v>7</v>
      </c>
      <c r="E374" s="7">
        <v>112</v>
      </c>
      <c r="F374" s="7">
        <v>6</v>
      </c>
      <c r="G374" s="7" t="s">
        <v>23</v>
      </c>
      <c r="H374" s="7" t="s">
        <v>24</v>
      </c>
      <c r="I374" s="7">
        <v>1354</v>
      </c>
      <c r="J374" s="7">
        <v>1.0558000000000001</v>
      </c>
      <c r="K374" s="7">
        <v>1354</v>
      </c>
      <c r="L374" s="7">
        <v>1.0779000000000001</v>
      </c>
      <c r="M374" s="7">
        <f t="shared" si="34"/>
        <v>2.2100000000000009E-2</v>
      </c>
      <c r="N374" s="8">
        <v>0</v>
      </c>
      <c r="S374" s="8"/>
      <c r="T374" s="9">
        <v>41332</v>
      </c>
      <c r="U374" s="9">
        <v>41723</v>
      </c>
      <c r="V374" s="8">
        <v>26</v>
      </c>
      <c r="W374" s="8">
        <f t="shared" si="35"/>
        <v>0</v>
      </c>
      <c r="X374" s="8">
        <f t="shared" si="36"/>
        <v>0</v>
      </c>
      <c r="Y374" s="8"/>
      <c r="Z374" s="8"/>
      <c r="AA374" s="8"/>
      <c r="AB374" s="8">
        <f t="shared" si="37"/>
        <v>0</v>
      </c>
      <c r="AC374" s="8"/>
      <c r="AD374" s="8"/>
    </row>
    <row r="375" spans="1:30" x14ac:dyDescent="0.2">
      <c r="A375" s="7" t="s">
        <v>4</v>
      </c>
      <c r="B375" s="7" t="s">
        <v>36</v>
      </c>
      <c r="C375" s="7" t="s">
        <v>9</v>
      </c>
      <c r="D375" s="7">
        <v>24</v>
      </c>
      <c r="E375" s="7">
        <v>113</v>
      </c>
      <c r="F375" s="7">
        <v>1</v>
      </c>
      <c r="G375" s="7" t="s">
        <v>23</v>
      </c>
      <c r="H375" s="7" t="s">
        <v>24</v>
      </c>
      <c r="I375" s="7">
        <v>1484</v>
      </c>
      <c r="J375" s="7">
        <v>1.0547</v>
      </c>
      <c r="K375" s="7">
        <v>1484</v>
      </c>
      <c r="L375" s="7">
        <v>1.0738000000000001</v>
      </c>
      <c r="M375" s="7">
        <f t="shared" si="34"/>
        <v>1.9100000000000117E-2</v>
      </c>
      <c r="N375" s="8">
        <v>0</v>
      </c>
      <c r="S375" s="8"/>
      <c r="T375" s="9">
        <v>41332</v>
      </c>
      <c r="U375" s="9">
        <v>41723</v>
      </c>
      <c r="V375" s="8">
        <v>26</v>
      </c>
      <c r="W375" s="8">
        <f t="shared" si="35"/>
        <v>0</v>
      </c>
      <c r="X375" s="8">
        <f t="shared" si="36"/>
        <v>0</v>
      </c>
      <c r="Y375" s="8">
        <f>AVERAGE(X375:X380)</f>
        <v>5.5688092021402964</v>
      </c>
      <c r="Z375" s="8">
        <f>_xlfn.STDEV.S(X375:X380)</f>
        <v>13.640741020159229</v>
      </c>
      <c r="AA375" s="8"/>
      <c r="AB375" s="8">
        <f t="shared" si="37"/>
        <v>0</v>
      </c>
      <c r="AC375" s="8"/>
      <c r="AD375" s="8"/>
    </row>
    <row r="376" spans="1:30" x14ac:dyDescent="0.2">
      <c r="A376" s="7" t="s">
        <v>4</v>
      </c>
      <c r="B376" s="7" t="s">
        <v>36</v>
      </c>
      <c r="C376" s="7" t="s">
        <v>9</v>
      </c>
      <c r="D376" s="7">
        <v>24</v>
      </c>
      <c r="E376" s="7">
        <v>114</v>
      </c>
      <c r="F376" s="7">
        <v>2</v>
      </c>
      <c r="G376" s="7" t="s">
        <v>23</v>
      </c>
      <c r="H376" s="7" t="s">
        <v>24</v>
      </c>
      <c r="I376" s="7">
        <v>1494</v>
      </c>
      <c r="J376" s="7">
        <v>1.0527</v>
      </c>
      <c r="K376" s="7">
        <v>1494</v>
      </c>
      <c r="L376" s="7">
        <v>1.0789</v>
      </c>
      <c r="M376" s="7">
        <f t="shared" si="34"/>
        <v>2.6200000000000001E-2</v>
      </c>
      <c r="N376" s="8">
        <v>0</v>
      </c>
      <c r="S376" s="8"/>
      <c r="T376" s="9">
        <v>41332</v>
      </c>
      <c r="U376" s="9">
        <v>41723</v>
      </c>
      <c r="V376" s="8">
        <v>26</v>
      </c>
      <c r="W376" s="8">
        <f t="shared" si="35"/>
        <v>0</v>
      </c>
      <c r="X376" s="8">
        <f t="shared" si="36"/>
        <v>0</v>
      </c>
      <c r="Y376" s="8"/>
      <c r="Z376" s="8"/>
      <c r="AA376" s="8"/>
      <c r="AB376" s="8">
        <f t="shared" si="37"/>
        <v>0</v>
      </c>
      <c r="AC376" s="8"/>
      <c r="AD376" s="8"/>
    </row>
    <row r="377" spans="1:30" x14ac:dyDescent="0.2">
      <c r="A377" s="7" t="s">
        <v>4</v>
      </c>
      <c r="B377" s="7" t="s">
        <v>36</v>
      </c>
      <c r="C377" s="7" t="s">
        <v>9</v>
      </c>
      <c r="D377" s="7">
        <v>24</v>
      </c>
      <c r="E377" s="7">
        <v>115</v>
      </c>
      <c r="F377" s="7">
        <v>3</v>
      </c>
      <c r="G377" s="7" t="s">
        <v>23</v>
      </c>
      <c r="H377" s="7" t="s">
        <v>24</v>
      </c>
      <c r="I377" s="7">
        <v>1504</v>
      </c>
      <c r="J377" s="7">
        <v>1.0623</v>
      </c>
      <c r="K377" s="7">
        <v>1504</v>
      </c>
      <c r="L377" s="7">
        <v>1.0789</v>
      </c>
      <c r="M377" s="7">
        <f t="shared" si="34"/>
        <v>1.6599999999999948E-2</v>
      </c>
      <c r="N377" s="8">
        <v>0</v>
      </c>
      <c r="S377" s="8"/>
      <c r="T377" s="9">
        <v>41332</v>
      </c>
      <c r="U377" s="9">
        <v>41723</v>
      </c>
      <c r="V377" s="8">
        <v>26</v>
      </c>
      <c r="W377" s="8">
        <f t="shared" si="35"/>
        <v>0</v>
      </c>
      <c r="X377" s="8">
        <f t="shared" si="36"/>
        <v>0</v>
      </c>
      <c r="Y377" s="8"/>
      <c r="Z377" s="8"/>
      <c r="AA377" s="8"/>
      <c r="AB377" s="8">
        <f t="shared" si="37"/>
        <v>0</v>
      </c>
      <c r="AC377" s="8"/>
      <c r="AD377" s="8"/>
    </row>
    <row r="378" spans="1:30" x14ac:dyDescent="0.2">
      <c r="A378" s="7" t="s">
        <v>4</v>
      </c>
      <c r="B378" s="7" t="s">
        <v>36</v>
      </c>
      <c r="C378" s="7" t="s">
        <v>9</v>
      </c>
      <c r="D378" s="7">
        <v>24</v>
      </c>
      <c r="E378" s="7">
        <v>116</v>
      </c>
      <c r="F378" s="7">
        <v>4</v>
      </c>
      <c r="G378" s="7" t="s">
        <v>23</v>
      </c>
      <c r="H378" s="7" t="s">
        <v>24</v>
      </c>
      <c r="I378" s="7">
        <v>1514</v>
      </c>
      <c r="J378" s="7">
        <v>1.0501</v>
      </c>
      <c r="K378" s="7">
        <v>1514</v>
      </c>
      <c r="L378" s="7">
        <v>1.0686</v>
      </c>
      <c r="M378" s="7">
        <f t="shared" si="34"/>
        <v>1.8499999999999961E-2</v>
      </c>
      <c r="N378" s="8">
        <v>0</v>
      </c>
      <c r="S378" s="8"/>
      <c r="T378" s="9">
        <v>41332</v>
      </c>
      <c r="U378" s="9">
        <v>41723</v>
      </c>
      <c r="V378" s="8">
        <v>26</v>
      </c>
      <c r="W378" s="8">
        <f t="shared" si="35"/>
        <v>0</v>
      </c>
      <c r="X378" s="8">
        <f t="shared" si="36"/>
        <v>0</v>
      </c>
      <c r="Y378" s="8"/>
      <c r="Z378" s="8"/>
      <c r="AA378" s="8"/>
      <c r="AB378" s="8">
        <f t="shared" si="37"/>
        <v>0</v>
      </c>
      <c r="AC378" s="8"/>
      <c r="AD378" s="8"/>
    </row>
    <row r="379" spans="1:30" x14ac:dyDescent="0.2">
      <c r="A379" s="7" t="s">
        <v>4</v>
      </c>
      <c r="B379" s="7" t="s">
        <v>36</v>
      </c>
      <c r="C379" s="7" t="s">
        <v>9</v>
      </c>
      <c r="D379" s="7">
        <v>24</v>
      </c>
      <c r="E379" s="7">
        <v>117</v>
      </c>
      <c r="F379" s="7">
        <v>5</v>
      </c>
      <c r="G379" s="7" t="s">
        <v>23</v>
      </c>
      <c r="H379" s="7" t="s">
        <v>24</v>
      </c>
      <c r="I379" s="7">
        <v>1524</v>
      </c>
      <c r="J379" s="7">
        <v>1.0545</v>
      </c>
      <c r="K379" s="7">
        <v>1524</v>
      </c>
      <c r="L379" s="7">
        <v>1.0714999999999999</v>
      </c>
      <c r="M379" s="7">
        <f t="shared" si="34"/>
        <v>1.6999999999999904E-2</v>
      </c>
      <c r="N379" s="8">
        <v>0</v>
      </c>
      <c r="S379" s="8"/>
      <c r="T379" s="9">
        <v>41332</v>
      </c>
      <c r="U379" s="9">
        <v>41723</v>
      </c>
      <c r="V379" s="8">
        <v>26</v>
      </c>
      <c r="W379" s="8">
        <f t="shared" si="35"/>
        <v>0</v>
      </c>
      <c r="X379" s="8">
        <f t="shared" si="36"/>
        <v>0</v>
      </c>
      <c r="Y379" s="8"/>
      <c r="Z379" s="8"/>
      <c r="AA379" s="8"/>
      <c r="AB379" s="8">
        <f t="shared" si="37"/>
        <v>0</v>
      </c>
      <c r="AC379" s="8"/>
      <c r="AD379" s="8"/>
    </row>
    <row r="380" spans="1:30" x14ac:dyDescent="0.2">
      <c r="A380" s="7" t="s">
        <v>4</v>
      </c>
      <c r="B380" s="7" t="s">
        <v>36</v>
      </c>
      <c r="C380" s="7" t="s">
        <v>9</v>
      </c>
      <c r="D380" s="7">
        <v>24</v>
      </c>
      <c r="E380" s="7">
        <v>118</v>
      </c>
      <c r="F380" s="7">
        <v>6</v>
      </c>
      <c r="G380" s="7" t="s">
        <v>23</v>
      </c>
      <c r="H380" s="7" t="s">
        <v>24</v>
      </c>
      <c r="I380" s="7">
        <v>1534</v>
      </c>
      <c r="J380" s="7">
        <v>1.0572999999999999</v>
      </c>
      <c r="K380" s="7">
        <v>1534</v>
      </c>
      <c r="L380" s="7">
        <v>1.0766</v>
      </c>
      <c r="M380" s="7">
        <f t="shared" si="34"/>
        <v>1.9300000000000095E-2</v>
      </c>
      <c r="N380" s="8">
        <v>0.6</v>
      </c>
      <c r="S380" s="8"/>
      <c r="T380" s="9">
        <v>41332</v>
      </c>
      <c r="U380" s="9">
        <v>41723</v>
      </c>
      <c r="V380" s="8">
        <v>26</v>
      </c>
      <c r="W380" s="8">
        <f t="shared" si="35"/>
        <v>0.64486810560784946</v>
      </c>
      <c r="X380" s="8">
        <f t="shared" si="36"/>
        <v>33.412855212841777</v>
      </c>
      <c r="Y380" s="8"/>
      <c r="Z380" s="8"/>
      <c r="AA380" s="8"/>
      <c r="AB380" s="8">
        <f t="shared" si="37"/>
        <v>16.706427606420888</v>
      </c>
      <c r="AC380" s="8"/>
      <c r="AD380" s="8"/>
    </row>
    <row r="381" spans="1:30" x14ac:dyDescent="0.2">
      <c r="A381" s="7" t="s">
        <v>4</v>
      </c>
      <c r="B381" s="7" t="s">
        <v>36</v>
      </c>
      <c r="C381" s="7" t="s">
        <v>9</v>
      </c>
      <c r="D381" s="7">
        <v>48</v>
      </c>
      <c r="E381" s="7">
        <v>119</v>
      </c>
      <c r="F381" s="7">
        <v>1</v>
      </c>
      <c r="G381" s="7" t="s">
        <v>23</v>
      </c>
      <c r="H381" s="7" t="s">
        <v>24</v>
      </c>
      <c r="I381" s="7">
        <v>1664</v>
      </c>
      <c r="J381" s="7">
        <v>1.0508</v>
      </c>
      <c r="K381" s="7">
        <v>1664</v>
      </c>
      <c r="L381" s="7">
        <v>1.0661</v>
      </c>
      <c r="M381" s="7">
        <f t="shared" si="34"/>
        <v>1.5300000000000091E-2</v>
      </c>
      <c r="N381" s="8">
        <v>0</v>
      </c>
      <c r="S381" s="8"/>
      <c r="T381" s="9">
        <v>41332</v>
      </c>
      <c r="U381" s="9">
        <v>41723</v>
      </c>
      <c r="V381" s="8">
        <v>26</v>
      </c>
      <c r="W381" s="8">
        <f t="shared" si="35"/>
        <v>0</v>
      </c>
      <c r="X381" s="8">
        <f t="shared" si="36"/>
        <v>0</v>
      </c>
      <c r="Y381" s="8">
        <f>AVERAGE(X381:X386)</f>
        <v>28.311595686503889</v>
      </c>
      <c r="Z381" s="8">
        <f>_xlfn.STDEV.S(X381:X386)</f>
        <v>38.427515721187426</v>
      </c>
      <c r="AA381" s="8"/>
      <c r="AB381" s="8">
        <f t="shared" si="37"/>
        <v>0</v>
      </c>
      <c r="AC381" s="8"/>
      <c r="AD381" s="8"/>
    </row>
    <row r="382" spans="1:30" x14ac:dyDescent="0.2">
      <c r="A382" s="7" t="s">
        <v>4</v>
      </c>
      <c r="B382" s="7" t="s">
        <v>36</v>
      </c>
      <c r="C382" s="7" t="s">
        <v>9</v>
      </c>
      <c r="D382" s="7">
        <v>48</v>
      </c>
      <c r="E382" s="7">
        <v>120</v>
      </c>
      <c r="F382" s="7">
        <v>2</v>
      </c>
      <c r="G382" s="7" t="s">
        <v>23</v>
      </c>
      <c r="H382" s="7" t="s">
        <v>24</v>
      </c>
      <c r="I382" s="7">
        <v>1674</v>
      </c>
      <c r="J382" s="7">
        <v>1.0607</v>
      </c>
      <c r="K382" s="7">
        <v>1674</v>
      </c>
      <c r="L382" s="7">
        <v>1.0790999999999999</v>
      </c>
      <c r="M382" s="7">
        <f t="shared" si="34"/>
        <v>1.8399999999999972E-2</v>
      </c>
      <c r="N382" s="8">
        <v>1.2</v>
      </c>
      <c r="S382" s="8"/>
      <c r="T382" s="9">
        <v>41332</v>
      </c>
      <c r="U382" s="9">
        <v>41723</v>
      </c>
      <c r="V382" s="8">
        <v>26</v>
      </c>
      <c r="W382" s="8">
        <f t="shared" si="35"/>
        <v>1.2897362112156989</v>
      </c>
      <c r="X382" s="8">
        <f t="shared" si="36"/>
        <v>70.094359305201138</v>
      </c>
      <c r="Y382" s="8"/>
      <c r="Z382" s="8"/>
      <c r="AA382" s="8"/>
      <c r="AB382" s="8">
        <f t="shared" si="37"/>
        <v>35.047179652600569</v>
      </c>
      <c r="AC382" s="8"/>
      <c r="AD382" s="8"/>
    </row>
    <row r="383" spans="1:30" x14ac:dyDescent="0.2">
      <c r="A383" s="7" t="s">
        <v>4</v>
      </c>
      <c r="B383" s="7" t="s">
        <v>36</v>
      </c>
      <c r="C383" s="7" t="s">
        <v>9</v>
      </c>
      <c r="D383" s="7">
        <v>48</v>
      </c>
      <c r="E383" s="7">
        <v>121</v>
      </c>
      <c r="F383" s="7">
        <v>3</v>
      </c>
      <c r="G383" s="7" t="s">
        <v>23</v>
      </c>
      <c r="H383" s="7" t="s">
        <v>24</v>
      </c>
      <c r="I383" s="7">
        <v>1684</v>
      </c>
      <c r="J383" s="7">
        <v>1.0537000000000001</v>
      </c>
      <c r="K383" s="7">
        <v>1684</v>
      </c>
      <c r="L383" s="7">
        <v>1.0739000000000001</v>
      </c>
      <c r="M383" s="7">
        <f t="shared" si="34"/>
        <v>2.0199999999999996E-2</v>
      </c>
      <c r="N383" s="8">
        <v>0.3</v>
      </c>
      <c r="S383" s="8"/>
      <c r="T383" s="9">
        <v>41332</v>
      </c>
      <c r="U383" s="9">
        <v>41723</v>
      </c>
      <c r="V383" s="8">
        <v>26</v>
      </c>
      <c r="W383" s="8">
        <f t="shared" si="35"/>
        <v>0.32243405280392473</v>
      </c>
      <c r="X383" s="8">
        <f t="shared" si="36"/>
        <v>15.962081821976476</v>
      </c>
      <c r="Y383" s="8"/>
      <c r="Z383" s="8"/>
      <c r="AA383" s="8"/>
      <c r="AB383" s="8">
        <f t="shared" si="37"/>
        <v>7.9810409109882379</v>
      </c>
      <c r="AC383" s="8"/>
      <c r="AD383" s="8"/>
    </row>
    <row r="384" spans="1:30" x14ac:dyDescent="0.2">
      <c r="A384" s="7" t="s">
        <v>4</v>
      </c>
      <c r="B384" s="7" t="s">
        <v>36</v>
      </c>
      <c r="C384" s="7" t="s">
        <v>9</v>
      </c>
      <c r="D384" s="7">
        <v>48</v>
      </c>
      <c r="E384" s="7">
        <v>122</v>
      </c>
      <c r="F384" s="7">
        <v>4</v>
      </c>
      <c r="G384" s="7" t="s">
        <v>23</v>
      </c>
      <c r="H384" s="7" t="s">
        <v>24</v>
      </c>
      <c r="I384" s="7">
        <v>1694</v>
      </c>
      <c r="J384" s="7">
        <v>1.0518000000000001</v>
      </c>
      <c r="K384" s="7">
        <v>1694</v>
      </c>
      <c r="L384" s="7">
        <v>1.0720000000000001</v>
      </c>
      <c r="M384" s="7">
        <f t="shared" si="34"/>
        <v>2.0199999999999996E-2</v>
      </c>
      <c r="N384" s="8">
        <v>0</v>
      </c>
      <c r="S384" s="8"/>
      <c r="T384" s="9">
        <v>41332</v>
      </c>
      <c r="U384" s="9">
        <v>41723</v>
      </c>
      <c r="V384" s="8">
        <v>26</v>
      </c>
      <c r="W384" s="8">
        <f t="shared" si="35"/>
        <v>0</v>
      </c>
      <c r="X384" s="8">
        <f t="shared" si="36"/>
        <v>0</v>
      </c>
      <c r="Y384" s="8"/>
      <c r="Z384" s="8"/>
      <c r="AA384" s="8"/>
      <c r="AB384" s="8">
        <f t="shared" si="37"/>
        <v>0</v>
      </c>
      <c r="AC384" s="8"/>
      <c r="AD384" s="8"/>
    </row>
    <row r="385" spans="1:30" x14ac:dyDescent="0.2">
      <c r="A385" s="7" t="s">
        <v>4</v>
      </c>
      <c r="B385" s="7" t="s">
        <v>36</v>
      </c>
      <c r="C385" s="7" t="s">
        <v>9</v>
      </c>
      <c r="D385" s="7">
        <v>48</v>
      </c>
      <c r="E385" s="7">
        <v>123</v>
      </c>
      <c r="F385" s="7">
        <v>5</v>
      </c>
      <c r="G385" s="7" t="s">
        <v>23</v>
      </c>
      <c r="H385" s="7" t="s">
        <v>24</v>
      </c>
      <c r="I385" s="7">
        <v>1704</v>
      </c>
      <c r="J385" s="7">
        <v>1.06</v>
      </c>
      <c r="K385" s="7">
        <v>1704</v>
      </c>
      <c r="L385" s="7">
        <v>1.0818000000000001</v>
      </c>
      <c r="M385" s="7">
        <f t="shared" si="34"/>
        <v>2.1800000000000042E-2</v>
      </c>
      <c r="N385" s="8">
        <v>1.7</v>
      </c>
      <c r="S385" s="8"/>
      <c r="T385" s="9">
        <v>41332</v>
      </c>
      <c r="U385" s="9">
        <v>41723</v>
      </c>
      <c r="V385" s="8">
        <v>26</v>
      </c>
      <c r="W385" s="8">
        <f t="shared" si="35"/>
        <v>1.8271262992222401</v>
      </c>
      <c r="X385" s="8">
        <f t="shared" si="36"/>
        <v>83.81313299184572</v>
      </c>
      <c r="Y385" s="8"/>
      <c r="Z385" s="8"/>
      <c r="AA385" s="8"/>
      <c r="AB385" s="8">
        <f t="shared" si="37"/>
        <v>41.90656649592286</v>
      </c>
      <c r="AC385" s="8"/>
      <c r="AD385" s="8"/>
    </row>
    <row r="386" spans="1:30" x14ac:dyDescent="0.2">
      <c r="A386" s="7" t="s">
        <v>4</v>
      </c>
      <c r="B386" s="7" t="s">
        <v>36</v>
      </c>
      <c r="C386" s="7" t="s">
        <v>9</v>
      </c>
      <c r="D386" s="7">
        <v>48</v>
      </c>
      <c r="E386" s="7">
        <v>124</v>
      </c>
      <c r="F386" s="7">
        <v>6</v>
      </c>
      <c r="G386" s="7" t="s">
        <v>23</v>
      </c>
      <c r="H386" s="7" t="s">
        <v>24</v>
      </c>
      <c r="I386" s="7">
        <v>1714</v>
      </c>
      <c r="J386" s="7">
        <v>1.0559000000000001</v>
      </c>
      <c r="K386" s="7">
        <v>1714</v>
      </c>
      <c r="L386" s="7">
        <v>1.0762</v>
      </c>
      <c r="M386" s="7">
        <f t="shared" si="34"/>
        <v>2.0299999999999985E-2</v>
      </c>
      <c r="N386" s="8">
        <v>0</v>
      </c>
      <c r="S386" s="8"/>
      <c r="T386" s="9">
        <v>41332</v>
      </c>
      <c r="U386" s="9">
        <v>41723</v>
      </c>
      <c r="V386" s="8">
        <v>26</v>
      </c>
      <c r="W386" s="8">
        <f t="shared" si="35"/>
        <v>0</v>
      </c>
      <c r="X386" s="8">
        <f t="shared" si="36"/>
        <v>0</v>
      </c>
      <c r="Y386" s="8"/>
      <c r="Z386" s="8"/>
      <c r="AA386" s="8"/>
      <c r="AB386" s="8">
        <f t="shared" si="37"/>
        <v>0</v>
      </c>
      <c r="AC386" s="8"/>
      <c r="AD386" s="8"/>
    </row>
    <row r="387" spans="1:30" x14ac:dyDescent="0.2">
      <c r="A387" s="7" t="s">
        <v>4</v>
      </c>
      <c r="B387" s="7" t="s">
        <v>36</v>
      </c>
      <c r="C387" s="7" t="s">
        <v>6</v>
      </c>
      <c r="D387" s="7">
        <v>3</v>
      </c>
      <c r="E387" s="7">
        <v>125</v>
      </c>
      <c r="F387" s="7">
        <v>1</v>
      </c>
      <c r="G387" s="7" t="s">
        <v>23</v>
      </c>
      <c r="H387" s="7" t="s">
        <v>24</v>
      </c>
      <c r="I387" s="7">
        <v>1004</v>
      </c>
      <c r="J387" s="7">
        <v>1.0519000000000001</v>
      </c>
      <c r="K387" s="7">
        <v>1004</v>
      </c>
      <c r="L387" s="7">
        <v>1.0593999999999999</v>
      </c>
      <c r="M387" s="7">
        <f t="shared" si="34"/>
        <v>7.4999999999998401E-3</v>
      </c>
      <c r="N387" s="8">
        <v>0</v>
      </c>
      <c r="O387" s="3">
        <f>AVERAGE(N387:N410)</f>
        <v>0.21666666666666667</v>
      </c>
      <c r="P387" s="8">
        <v>0</v>
      </c>
      <c r="S387" s="8"/>
      <c r="T387" s="9">
        <v>41332</v>
      </c>
      <c r="U387" s="9">
        <v>41358</v>
      </c>
      <c r="V387" s="8">
        <v>26</v>
      </c>
      <c r="W387" s="8">
        <f t="shared" si="35"/>
        <v>0</v>
      </c>
      <c r="X387" s="8">
        <f t="shared" si="36"/>
        <v>0</v>
      </c>
      <c r="Y387" s="8">
        <f>AVERAGE(X387:X392)</f>
        <v>9.9345894856970727</v>
      </c>
      <c r="Z387" s="8">
        <f>_xlfn.STDEV.S(X387:X392)</f>
        <v>15.59739417291458</v>
      </c>
      <c r="AA387" s="8"/>
      <c r="AB387" s="8"/>
      <c r="AC387" s="8"/>
      <c r="AD387" s="8"/>
    </row>
    <row r="388" spans="1:30" x14ac:dyDescent="0.2">
      <c r="A388" s="7" t="s">
        <v>4</v>
      </c>
      <c r="B388" s="7" t="s">
        <v>36</v>
      </c>
      <c r="C388" s="7" t="s">
        <v>6</v>
      </c>
      <c r="D388" s="7">
        <v>3</v>
      </c>
      <c r="E388" s="7">
        <v>126</v>
      </c>
      <c r="F388" s="7">
        <v>2</v>
      </c>
      <c r="G388" s="7" t="s">
        <v>23</v>
      </c>
      <c r="H388" s="7" t="s">
        <v>24</v>
      </c>
      <c r="I388" s="7">
        <v>1014</v>
      </c>
      <c r="J388" s="7">
        <v>1.0525</v>
      </c>
      <c r="K388" s="7">
        <v>1014</v>
      </c>
      <c r="L388" s="7">
        <v>1.0832999999999999</v>
      </c>
      <c r="M388" s="7">
        <f t="shared" si="34"/>
        <v>3.0799999999999939E-2</v>
      </c>
      <c r="N388" s="8">
        <v>0</v>
      </c>
      <c r="P388" s="8">
        <v>0</v>
      </c>
      <c r="S388" s="8"/>
      <c r="T388" s="9">
        <v>41332</v>
      </c>
      <c r="U388" s="9">
        <v>41358</v>
      </c>
      <c r="V388" s="8">
        <v>26</v>
      </c>
      <c r="W388" s="8">
        <f t="shared" si="35"/>
        <v>0</v>
      </c>
      <c r="X388" s="8">
        <f t="shared" si="36"/>
        <v>0</v>
      </c>
      <c r="Y388" s="8"/>
      <c r="Z388" s="8"/>
      <c r="AA388" s="8"/>
      <c r="AB388" s="8"/>
      <c r="AC388" s="8"/>
      <c r="AD388" s="8"/>
    </row>
    <row r="389" spans="1:30" x14ac:dyDescent="0.2">
      <c r="A389" s="7" t="s">
        <v>4</v>
      </c>
      <c r="B389" s="7" t="s">
        <v>36</v>
      </c>
      <c r="C389" s="7" t="s">
        <v>6</v>
      </c>
      <c r="D389" s="7">
        <v>3</v>
      </c>
      <c r="E389" s="7">
        <v>127</v>
      </c>
      <c r="F389" s="7">
        <v>3</v>
      </c>
      <c r="G389" s="7" t="s">
        <v>23</v>
      </c>
      <c r="H389" s="7" t="s">
        <v>24</v>
      </c>
      <c r="I389" s="7">
        <v>1024</v>
      </c>
      <c r="J389" s="7">
        <v>1.0479000000000001</v>
      </c>
      <c r="K389" s="7">
        <v>1024</v>
      </c>
      <c r="L389" s="7">
        <v>1.0673999999999999</v>
      </c>
      <c r="M389" s="7">
        <f t="shared" si="34"/>
        <v>1.9499999999999851E-2</v>
      </c>
      <c r="N389" s="8">
        <v>0.7</v>
      </c>
      <c r="P389" s="8">
        <v>0</v>
      </c>
      <c r="S389" s="8"/>
      <c r="T389" s="9">
        <v>41332</v>
      </c>
      <c r="U389" s="9">
        <v>41358</v>
      </c>
      <c r="V389" s="8">
        <v>26</v>
      </c>
      <c r="W389" s="8">
        <f t="shared" si="35"/>
        <v>0.75234612320915761</v>
      </c>
      <c r="X389" s="8">
        <f t="shared" si="36"/>
        <v>38.581852472264785</v>
      </c>
      <c r="Y389" s="8"/>
      <c r="Z389" s="8"/>
      <c r="AA389" s="8"/>
      <c r="AB389" s="8"/>
      <c r="AC389" s="8"/>
      <c r="AD389" s="8"/>
    </row>
    <row r="390" spans="1:30" x14ac:dyDescent="0.2">
      <c r="A390" s="7" t="s">
        <v>4</v>
      </c>
      <c r="B390" s="7" t="s">
        <v>36</v>
      </c>
      <c r="C390" s="7" t="s">
        <v>6</v>
      </c>
      <c r="D390" s="7">
        <v>3</v>
      </c>
      <c r="E390" s="7">
        <v>128</v>
      </c>
      <c r="F390" s="7">
        <v>4</v>
      </c>
      <c r="G390" s="7" t="s">
        <v>23</v>
      </c>
      <c r="H390" s="7" t="s">
        <v>24</v>
      </c>
      <c r="I390" s="7">
        <v>1034</v>
      </c>
      <c r="J390" s="7">
        <v>1.0432999999999999</v>
      </c>
      <c r="K390" s="7">
        <v>1034</v>
      </c>
      <c r="L390" s="7">
        <v>1.0742</v>
      </c>
      <c r="M390" s="7">
        <f t="shared" si="34"/>
        <v>3.090000000000015E-2</v>
      </c>
      <c r="N390" s="8">
        <v>0.1</v>
      </c>
      <c r="P390" s="8">
        <v>0</v>
      </c>
      <c r="S390" s="8"/>
      <c r="T390" s="9">
        <v>41332</v>
      </c>
      <c r="U390" s="9">
        <v>41358</v>
      </c>
      <c r="V390" s="8">
        <v>26</v>
      </c>
      <c r="W390" s="8">
        <f t="shared" si="35"/>
        <v>0.10747801760130825</v>
      </c>
      <c r="X390" s="8">
        <f t="shared" si="36"/>
        <v>3.4782529968060754</v>
      </c>
      <c r="Y390" s="8"/>
      <c r="Z390" s="8"/>
      <c r="AA390" s="8"/>
      <c r="AB390" s="8"/>
      <c r="AC390" s="8"/>
      <c r="AD390" s="8"/>
    </row>
    <row r="391" spans="1:30" x14ac:dyDescent="0.2">
      <c r="A391" s="7" t="s">
        <v>4</v>
      </c>
      <c r="B391" s="7" t="s">
        <v>36</v>
      </c>
      <c r="C391" s="7" t="s">
        <v>6</v>
      </c>
      <c r="D391" s="7">
        <v>3</v>
      </c>
      <c r="E391" s="7">
        <v>129</v>
      </c>
      <c r="F391" s="7">
        <v>5</v>
      </c>
      <c r="G391" s="7" t="s">
        <v>23</v>
      </c>
      <c r="H391" s="7" t="s">
        <v>24</v>
      </c>
      <c r="I391" s="7">
        <v>1044</v>
      </c>
      <c r="J391" s="7">
        <v>1.0468</v>
      </c>
      <c r="K391" s="7">
        <v>1044</v>
      </c>
      <c r="L391" s="7">
        <v>1.0643</v>
      </c>
      <c r="M391" s="7">
        <f>L391-J391</f>
        <v>1.7500000000000071E-2</v>
      </c>
      <c r="N391" s="8">
        <v>0</v>
      </c>
      <c r="P391" s="8">
        <v>0</v>
      </c>
      <c r="S391" s="8"/>
      <c r="T391" s="9">
        <v>41332</v>
      </c>
      <c r="U391" s="9">
        <v>41358</v>
      </c>
      <c r="V391" s="8">
        <v>26</v>
      </c>
      <c r="W391" s="8">
        <f>N391*EXP((LN(2)/$S$3)*V391)</f>
        <v>0</v>
      </c>
      <c r="X391" s="8">
        <f>W391/M391</f>
        <v>0</v>
      </c>
      <c r="Y391" s="8"/>
      <c r="Z391" s="8"/>
      <c r="AA391" s="8"/>
      <c r="AB391" s="8"/>
      <c r="AC391" s="8"/>
      <c r="AD391" s="8"/>
    </row>
    <row r="392" spans="1:30" x14ac:dyDescent="0.2">
      <c r="A392" s="7" t="s">
        <v>4</v>
      </c>
      <c r="B392" s="7" t="s">
        <v>36</v>
      </c>
      <c r="C392" s="7" t="s">
        <v>6</v>
      </c>
      <c r="D392" s="7">
        <v>3</v>
      </c>
      <c r="E392" s="7">
        <v>130</v>
      </c>
      <c r="F392" s="7">
        <v>6</v>
      </c>
      <c r="G392" s="7" t="s">
        <v>23</v>
      </c>
      <c r="H392" s="7" t="s">
        <v>24</v>
      </c>
      <c r="I392" s="7">
        <v>1054</v>
      </c>
      <c r="J392" s="7">
        <v>1.0556000000000001</v>
      </c>
      <c r="K392" s="7">
        <v>1054</v>
      </c>
      <c r="L392" s="7">
        <v>1.0801000000000001</v>
      </c>
      <c r="M392" s="7">
        <f>L392-J392</f>
        <v>2.4499999999999966E-2</v>
      </c>
      <c r="N392" s="8">
        <v>0.4</v>
      </c>
      <c r="P392" s="8">
        <v>0</v>
      </c>
      <c r="S392" s="8"/>
      <c r="T392" s="9">
        <v>41332</v>
      </c>
      <c r="U392" s="9">
        <v>41358</v>
      </c>
      <c r="V392" s="8">
        <v>26</v>
      </c>
      <c r="W392" s="8">
        <f>N392*EXP((LN(2)/$S$3)*V392)</f>
        <v>0.42991207040523299</v>
      </c>
      <c r="X392" s="8">
        <f>W392/M392</f>
        <v>17.547431445111574</v>
      </c>
      <c r="Y392" s="8"/>
      <c r="Z392" s="8"/>
      <c r="AA392" s="8"/>
      <c r="AB392" s="8"/>
      <c r="AC392" s="8"/>
      <c r="AD392" s="8"/>
    </row>
    <row r="393" spans="1:30" x14ac:dyDescent="0.2">
      <c r="A393" s="7" t="s">
        <v>4</v>
      </c>
      <c r="B393" s="7" t="s">
        <v>36</v>
      </c>
      <c r="C393" s="7" t="s">
        <v>6</v>
      </c>
      <c r="D393" s="7">
        <v>7</v>
      </c>
      <c r="E393" s="7">
        <v>131</v>
      </c>
      <c r="F393" s="7">
        <v>1</v>
      </c>
      <c r="G393" s="7" t="s">
        <v>23</v>
      </c>
      <c r="H393" s="7" t="s">
        <v>24</v>
      </c>
      <c r="I393" s="7">
        <v>1184</v>
      </c>
      <c r="J393" s="7">
        <v>1.0467</v>
      </c>
      <c r="K393" s="7">
        <v>1184</v>
      </c>
      <c r="N393" s="8"/>
      <c r="S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x14ac:dyDescent="0.2">
      <c r="A394" s="7" t="s">
        <v>4</v>
      </c>
      <c r="B394" s="7" t="s">
        <v>36</v>
      </c>
      <c r="C394" s="7" t="s">
        <v>6</v>
      </c>
      <c r="D394" s="7">
        <v>7</v>
      </c>
      <c r="E394" s="7">
        <v>132</v>
      </c>
      <c r="F394" s="7">
        <v>2</v>
      </c>
      <c r="G394" s="7" t="s">
        <v>23</v>
      </c>
      <c r="H394" s="7" t="s">
        <v>24</v>
      </c>
      <c r="I394" s="7">
        <v>1194</v>
      </c>
      <c r="J394" s="7">
        <v>1.0531999999999999</v>
      </c>
      <c r="K394" s="7">
        <v>1194</v>
      </c>
      <c r="N394" s="8"/>
      <c r="S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x14ac:dyDescent="0.2">
      <c r="A395" s="7" t="s">
        <v>4</v>
      </c>
      <c r="B395" s="7" t="s">
        <v>36</v>
      </c>
      <c r="C395" s="7" t="s">
        <v>6</v>
      </c>
      <c r="D395" s="7">
        <v>7</v>
      </c>
      <c r="E395" s="7">
        <v>133</v>
      </c>
      <c r="F395" s="7">
        <v>3</v>
      </c>
      <c r="G395" s="7" t="s">
        <v>23</v>
      </c>
      <c r="H395" s="7" t="s">
        <v>24</v>
      </c>
      <c r="I395" s="7">
        <v>1204</v>
      </c>
      <c r="J395" s="7">
        <v>1.0526</v>
      </c>
      <c r="K395" s="7">
        <v>1204</v>
      </c>
      <c r="N395" s="8"/>
      <c r="S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x14ac:dyDescent="0.2">
      <c r="A396" s="7" t="s">
        <v>4</v>
      </c>
      <c r="B396" s="7" t="s">
        <v>36</v>
      </c>
      <c r="C396" s="7" t="s">
        <v>6</v>
      </c>
      <c r="D396" s="7">
        <v>7</v>
      </c>
      <c r="E396" s="7">
        <v>134</v>
      </c>
      <c r="F396" s="7">
        <v>4</v>
      </c>
      <c r="G396" s="7" t="s">
        <v>23</v>
      </c>
      <c r="H396" s="7" t="s">
        <v>24</v>
      </c>
      <c r="I396" s="7">
        <v>1214</v>
      </c>
      <c r="J396" s="7">
        <v>1.0533999999999999</v>
      </c>
      <c r="K396" s="7">
        <v>1214</v>
      </c>
      <c r="N396" s="8"/>
      <c r="S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x14ac:dyDescent="0.2">
      <c r="A397" s="7" t="s">
        <v>4</v>
      </c>
      <c r="B397" s="7" t="s">
        <v>36</v>
      </c>
      <c r="C397" s="7" t="s">
        <v>6</v>
      </c>
      <c r="D397" s="7">
        <v>7</v>
      </c>
      <c r="E397" s="7">
        <v>135</v>
      </c>
      <c r="F397" s="7">
        <v>5</v>
      </c>
      <c r="G397" s="7" t="s">
        <v>23</v>
      </c>
      <c r="H397" s="7" t="s">
        <v>24</v>
      </c>
      <c r="I397" s="7">
        <v>1224</v>
      </c>
      <c r="J397" s="7">
        <v>1.0529999999999999</v>
      </c>
      <c r="K397" s="7">
        <v>1224</v>
      </c>
      <c r="N397" s="8"/>
      <c r="S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x14ac:dyDescent="0.2">
      <c r="A398" s="7" t="s">
        <v>4</v>
      </c>
      <c r="B398" s="7" t="s">
        <v>36</v>
      </c>
      <c r="C398" s="7" t="s">
        <v>6</v>
      </c>
      <c r="D398" s="7">
        <v>7</v>
      </c>
      <c r="E398" s="7">
        <v>136</v>
      </c>
      <c r="F398" s="7">
        <v>6</v>
      </c>
      <c r="G398" s="7" t="s">
        <v>23</v>
      </c>
      <c r="H398" s="7" t="s">
        <v>24</v>
      </c>
      <c r="I398" s="7">
        <v>1234</v>
      </c>
      <c r="J398" s="7">
        <v>1.0474000000000001</v>
      </c>
      <c r="K398" s="7">
        <v>1234</v>
      </c>
      <c r="N398" s="8"/>
      <c r="S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x14ac:dyDescent="0.2">
      <c r="A399" s="7" t="s">
        <v>4</v>
      </c>
      <c r="B399" s="7" t="s">
        <v>36</v>
      </c>
      <c r="C399" s="7" t="s">
        <v>6</v>
      </c>
      <c r="D399" s="7">
        <v>24</v>
      </c>
      <c r="E399" s="7">
        <v>137</v>
      </c>
      <c r="F399" s="7">
        <v>1</v>
      </c>
      <c r="G399" s="7" t="s">
        <v>23</v>
      </c>
      <c r="H399" s="7" t="s">
        <v>24</v>
      </c>
      <c r="I399" s="7">
        <v>1364</v>
      </c>
      <c r="J399" s="7">
        <v>1.0499000000000001</v>
      </c>
      <c r="K399" s="7">
        <v>1364</v>
      </c>
      <c r="L399" s="7">
        <v>1.0749</v>
      </c>
      <c r="M399" s="7">
        <f t="shared" ref="M399:M430" si="38">L399-J399</f>
        <v>2.4999999999999911E-2</v>
      </c>
      <c r="N399" s="8">
        <v>0</v>
      </c>
      <c r="P399" s="8">
        <v>0</v>
      </c>
      <c r="S399" s="8"/>
      <c r="T399" s="9">
        <v>41332</v>
      </c>
      <c r="U399" s="9">
        <v>41358</v>
      </c>
      <c r="V399" s="8">
        <v>26</v>
      </c>
      <c r="W399" s="8">
        <f t="shared" ref="W399:W430" si="39">N399*EXP((LN(2)/$S$3)*V399)</f>
        <v>0</v>
      </c>
      <c r="X399" s="8">
        <f t="shared" ref="X399:X430" si="40">W399/M399</f>
        <v>0</v>
      </c>
      <c r="Y399" s="8">
        <f>AVERAGE(X399:X404)</f>
        <v>48.602663873471442</v>
      </c>
      <c r="Z399" s="8">
        <f>_xlfn.STDEV.S(X399:X404)</f>
        <v>105.53232052736175</v>
      </c>
      <c r="AA399" s="8"/>
      <c r="AB399" s="8"/>
      <c r="AC399" s="8"/>
      <c r="AD399" s="8"/>
    </row>
    <row r="400" spans="1:30" x14ac:dyDescent="0.2">
      <c r="A400" s="7" t="s">
        <v>4</v>
      </c>
      <c r="B400" s="7" t="s">
        <v>36</v>
      </c>
      <c r="C400" s="7" t="s">
        <v>6</v>
      </c>
      <c r="D400" s="7">
        <v>24</v>
      </c>
      <c r="E400" s="7">
        <v>138</v>
      </c>
      <c r="F400" s="7">
        <v>2</v>
      </c>
      <c r="G400" s="7" t="s">
        <v>23</v>
      </c>
      <c r="H400" s="7" t="s">
        <v>24</v>
      </c>
      <c r="I400" s="7">
        <v>1374</v>
      </c>
      <c r="J400" s="7">
        <v>1.044</v>
      </c>
      <c r="K400" s="7">
        <v>1374</v>
      </c>
      <c r="L400" s="7">
        <v>1.0529999999999999</v>
      </c>
      <c r="M400" s="7">
        <f t="shared" si="38"/>
        <v>8.999999999999897E-3</v>
      </c>
      <c r="N400" s="8">
        <v>2.2000000000000002</v>
      </c>
      <c r="P400" s="8">
        <v>0</v>
      </c>
      <c r="S400" s="8"/>
      <c r="T400" s="9">
        <v>41332</v>
      </c>
      <c r="U400" s="9">
        <v>41358</v>
      </c>
      <c r="V400" s="8">
        <v>26</v>
      </c>
      <c r="W400" s="8">
        <f t="shared" si="39"/>
        <v>2.3645163872287815</v>
      </c>
      <c r="X400" s="8">
        <f t="shared" si="40"/>
        <v>262.72404302542316</v>
      </c>
      <c r="Y400" s="8"/>
      <c r="Z400" s="8"/>
      <c r="AA400" s="8"/>
      <c r="AB400" s="8"/>
      <c r="AC400" s="8"/>
      <c r="AD400" s="8"/>
    </row>
    <row r="401" spans="1:30" x14ac:dyDescent="0.2">
      <c r="A401" s="7" t="s">
        <v>4</v>
      </c>
      <c r="B401" s="7" t="s">
        <v>36</v>
      </c>
      <c r="C401" s="7" t="s">
        <v>6</v>
      </c>
      <c r="D401" s="7">
        <v>24</v>
      </c>
      <c r="E401" s="7">
        <v>139</v>
      </c>
      <c r="F401" s="7">
        <v>4</v>
      </c>
      <c r="G401" s="7" t="s">
        <v>23</v>
      </c>
      <c r="H401" s="7" t="s">
        <v>24</v>
      </c>
      <c r="I401" s="7">
        <v>1384</v>
      </c>
      <c r="J401" s="7">
        <v>1.0622</v>
      </c>
      <c r="K401" s="7">
        <v>1384</v>
      </c>
      <c r="L401" s="7">
        <v>1.0722</v>
      </c>
      <c r="M401" s="7">
        <f t="shared" si="38"/>
        <v>1.0000000000000009E-2</v>
      </c>
      <c r="N401" s="8">
        <v>0</v>
      </c>
      <c r="P401" s="8">
        <v>0</v>
      </c>
      <c r="S401" s="8"/>
      <c r="T401" s="9">
        <v>41332</v>
      </c>
      <c r="U401" s="9">
        <v>41358</v>
      </c>
      <c r="V401" s="8">
        <v>26</v>
      </c>
      <c r="W401" s="8">
        <f t="shared" si="39"/>
        <v>0</v>
      </c>
      <c r="X401" s="8">
        <f t="shared" si="40"/>
        <v>0</v>
      </c>
      <c r="Y401" s="8"/>
      <c r="Z401" s="8"/>
      <c r="AA401" s="8"/>
      <c r="AB401" s="8"/>
      <c r="AC401" s="8"/>
      <c r="AD401" s="8"/>
    </row>
    <row r="402" spans="1:30" x14ac:dyDescent="0.2">
      <c r="A402" s="7" t="s">
        <v>4</v>
      </c>
      <c r="B402" s="7" t="s">
        <v>36</v>
      </c>
      <c r="C402" s="7" t="s">
        <v>6</v>
      </c>
      <c r="D402" s="7">
        <v>24</v>
      </c>
      <c r="E402" s="7">
        <v>140</v>
      </c>
      <c r="F402" s="7">
        <v>3</v>
      </c>
      <c r="G402" s="7" t="s">
        <v>23</v>
      </c>
      <c r="H402" s="7" t="s">
        <v>24</v>
      </c>
      <c r="I402" s="7">
        <v>1394</v>
      </c>
      <c r="J402" s="7">
        <v>1.0503</v>
      </c>
      <c r="K402" s="7">
        <v>1394</v>
      </c>
      <c r="L402" s="7">
        <v>1.0744</v>
      </c>
      <c r="M402" s="7">
        <f t="shared" si="38"/>
        <v>2.410000000000001E-2</v>
      </c>
      <c r="N402" s="8">
        <v>0</v>
      </c>
      <c r="P402" s="8">
        <v>0</v>
      </c>
      <c r="S402" s="8"/>
      <c r="T402" s="9">
        <v>41332</v>
      </c>
      <c r="U402" s="9">
        <v>41358</v>
      </c>
      <c r="V402" s="8">
        <v>26</v>
      </c>
      <c r="W402" s="8">
        <f t="shared" si="39"/>
        <v>0</v>
      </c>
      <c r="X402" s="8">
        <f t="shared" si="40"/>
        <v>0</v>
      </c>
      <c r="Y402" s="8"/>
      <c r="Z402" s="8"/>
      <c r="AA402" s="8"/>
      <c r="AB402" s="8"/>
      <c r="AC402" s="8"/>
      <c r="AD402" s="8"/>
    </row>
    <row r="403" spans="1:30" x14ac:dyDescent="0.2">
      <c r="A403" s="7" t="s">
        <v>4</v>
      </c>
      <c r="B403" s="7" t="s">
        <v>36</v>
      </c>
      <c r="C403" s="7" t="s">
        <v>6</v>
      </c>
      <c r="D403" s="7">
        <v>24</v>
      </c>
      <c r="E403" s="7">
        <v>141</v>
      </c>
      <c r="F403" s="7">
        <v>5</v>
      </c>
      <c r="G403" s="7" t="s">
        <v>23</v>
      </c>
      <c r="H403" s="7" t="s">
        <v>24</v>
      </c>
      <c r="I403" s="7">
        <v>1404</v>
      </c>
      <c r="J403" s="7">
        <v>1.0515000000000001</v>
      </c>
      <c r="K403" s="7">
        <v>1404</v>
      </c>
      <c r="L403" s="7">
        <v>1.0701000000000001</v>
      </c>
      <c r="M403" s="7">
        <f t="shared" si="38"/>
        <v>1.859999999999995E-2</v>
      </c>
      <c r="N403" s="8">
        <v>0.5</v>
      </c>
      <c r="P403" s="8">
        <v>0</v>
      </c>
      <c r="S403" s="8"/>
      <c r="T403" s="9">
        <v>41332</v>
      </c>
      <c r="U403" s="9">
        <v>41358</v>
      </c>
      <c r="V403" s="8">
        <v>26</v>
      </c>
      <c r="W403" s="8">
        <f t="shared" si="39"/>
        <v>0.5373900880065412</v>
      </c>
      <c r="X403" s="8">
        <f t="shared" si="40"/>
        <v>28.891940215405519</v>
      </c>
      <c r="Y403" s="8"/>
      <c r="Z403" s="8"/>
      <c r="AA403" s="8"/>
      <c r="AB403" s="8"/>
      <c r="AC403" s="8"/>
      <c r="AD403" s="8"/>
    </row>
    <row r="404" spans="1:30" x14ac:dyDescent="0.2">
      <c r="A404" s="7" t="s">
        <v>4</v>
      </c>
      <c r="B404" s="7" t="s">
        <v>36</v>
      </c>
      <c r="C404" s="7" t="s">
        <v>6</v>
      </c>
      <c r="D404" s="7">
        <v>24</v>
      </c>
      <c r="E404" s="7">
        <v>142</v>
      </c>
      <c r="F404" s="7">
        <v>6</v>
      </c>
      <c r="G404" s="7" t="s">
        <v>23</v>
      </c>
      <c r="H404" s="7" t="s">
        <v>24</v>
      </c>
      <c r="I404" s="7">
        <v>1414</v>
      </c>
      <c r="J404" s="7">
        <v>1.048</v>
      </c>
      <c r="K404" s="7">
        <v>1414</v>
      </c>
      <c r="L404" s="7">
        <v>1.0632999999999999</v>
      </c>
      <c r="M404" s="7">
        <f t="shared" si="38"/>
        <v>1.5299999999999869E-2</v>
      </c>
      <c r="N404" s="8">
        <v>0</v>
      </c>
      <c r="P404" s="8">
        <v>0</v>
      </c>
      <c r="S404" s="8"/>
      <c r="T404" s="9">
        <v>41332</v>
      </c>
      <c r="U404" s="9">
        <v>41358</v>
      </c>
      <c r="V404" s="8">
        <v>26</v>
      </c>
      <c r="W404" s="8">
        <f t="shared" si="39"/>
        <v>0</v>
      </c>
      <c r="X404" s="8">
        <f t="shared" si="40"/>
        <v>0</v>
      </c>
      <c r="Y404" s="8"/>
      <c r="Z404" s="8"/>
      <c r="AA404" s="8"/>
      <c r="AB404" s="8"/>
      <c r="AC404" s="8"/>
      <c r="AD404" s="8"/>
    </row>
    <row r="405" spans="1:30" x14ac:dyDescent="0.2">
      <c r="A405" s="7" t="s">
        <v>4</v>
      </c>
      <c r="B405" s="7" t="s">
        <v>36</v>
      </c>
      <c r="C405" s="7" t="s">
        <v>6</v>
      </c>
      <c r="D405" s="7">
        <v>48</v>
      </c>
      <c r="E405" s="7">
        <v>143</v>
      </c>
      <c r="F405" s="7">
        <v>1</v>
      </c>
      <c r="G405" s="7" t="s">
        <v>23</v>
      </c>
      <c r="H405" s="7" t="s">
        <v>24</v>
      </c>
      <c r="I405" s="7">
        <v>1544</v>
      </c>
      <c r="J405" s="7">
        <v>1.0604</v>
      </c>
      <c r="K405" s="7">
        <v>1544</v>
      </c>
      <c r="L405" s="7">
        <v>1.0884</v>
      </c>
      <c r="M405" s="7">
        <f t="shared" si="38"/>
        <v>2.8000000000000025E-2</v>
      </c>
      <c r="N405" s="8">
        <v>0</v>
      </c>
      <c r="P405" s="8">
        <v>0</v>
      </c>
      <c r="S405" s="8"/>
      <c r="T405" s="9">
        <v>41332</v>
      </c>
      <c r="U405" s="9">
        <v>41358</v>
      </c>
      <c r="V405" s="8">
        <v>26</v>
      </c>
      <c r="W405" s="8">
        <f t="shared" si="39"/>
        <v>0</v>
      </c>
      <c r="X405" s="8">
        <f t="shared" si="40"/>
        <v>0</v>
      </c>
      <c r="Y405" s="8">
        <f>AVERAGE(X405:X410)</f>
        <v>0</v>
      </c>
      <c r="Z405" s="8">
        <f>_xlfn.STDEV.S(X405:X410)</f>
        <v>0</v>
      </c>
      <c r="AA405" s="8"/>
      <c r="AB405" s="8"/>
      <c r="AC405" s="8"/>
      <c r="AD405" s="8"/>
    </row>
    <row r="406" spans="1:30" x14ac:dyDescent="0.2">
      <c r="A406" s="7" t="s">
        <v>4</v>
      </c>
      <c r="B406" s="7" t="s">
        <v>36</v>
      </c>
      <c r="C406" s="7" t="s">
        <v>6</v>
      </c>
      <c r="D406" s="7">
        <v>48</v>
      </c>
      <c r="E406" s="7">
        <v>144</v>
      </c>
      <c r="F406" s="7">
        <v>2</v>
      </c>
      <c r="G406" s="7" t="s">
        <v>23</v>
      </c>
      <c r="H406" s="7" t="s">
        <v>24</v>
      </c>
      <c r="I406" s="7">
        <v>1554</v>
      </c>
      <c r="J406" s="7">
        <v>1.0489999999999999</v>
      </c>
      <c r="K406" s="7">
        <v>1554</v>
      </c>
      <c r="L406" s="7">
        <v>1.0687</v>
      </c>
      <c r="M406" s="7">
        <f t="shared" si="38"/>
        <v>1.9700000000000051E-2</v>
      </c>
      <c r="N406" s="8">
        <v>0</v>
      </c>
      <c r="P406" s="8">
        <v>0</v>
      </c>
      <c r="S406" s="8"/>
      <c r="T406" s="9">
        <v>41332</v>
      </c>
      <c r="U406" s="9">
        <v>41358</v>
      </c>
      <c r="V406" s="8">
        <v>26</v>
      </c>
      <c r="W406" s="8">
        <f t="shared" si="39"/>
        <v>0</v>
      </c>
      <c r="X406" s="8">
        <f t="shared" si="40"/>
        <v>0</v>
      </c>
      <c r="Y406" s="8"/>
      <c r="Z406" s="8"/>
      <c r="AA406" s="8"/>
      <c r="AB406" s="8"/>
      <c r="AC406" s="8"/>
      <c r="AD406" s="8"/>
    </row>
    <row r="407" spans="1:30" x14ac:dyDescent="0.2">
      <c r="A407" s="7" t="s">
        <v>4</v>
      </c>
      <c r="B407" s="7" t="s">
        <v>36</v>
      </c>
      <c r="C407" s="7" t="s">
        <v>6</v>
      </c>
      <c r="D407" s="7">
        <v>48</v>
      </c>
      <c r="E407" s="7">
        <v>145</v>
      </c>
      <c r="F407" s="7">
        <v>3</v>
      </c>
      <c r="G407" s="7" t="s">
        <v>23</v>
      </c>
      <c r="H407" s="7" t="s">
        <v>24</v>
      </c>
      <c r="I407" s="7">
        <v>1564</v>
      </c>
      <c r="J407" s="7">
        <v>1.0463</v>
      </c>
      <c r="K407" s="7">
        <v>1564</v>
      </c>
      <c r="L407" s="7">
        <v>1.0747</v>
      </c>
      <c r="M407" s="7">
        <f t="shared" si="38"/>
        <v>2.8399999999999981E-2</v>
      </c>
      <c r="N407" s="8">
        <v>0</v>
      </c>
      <c r="P407" s="8">
        <v>0</v>
      </c>
      <c r="S407" s="8"/>
      <c r="T407" s="9">
        <v>41332</v>
      </c>
      <c r="U407" s="9">
        <v>41358</v>
      </c>
      <c r="V407" s="8">
        <v>26</v>
      </c>
      <c r="W407" s="8">
        <f t="shared" si="39"/>
        <v>0</v>
      </c>
      <c r="X407" s="8">
        <f t="shared" si="40"/>
        <v>0</v>
      </c>
      <c r="Y407" s="8"/>
      <c r="Z407" s="8"/>
      <c r="AA407" s="8"/>
      <c r="AB407" s="8"/>
      <c r="AC407" s="8"/>
      <c r="AD407" s="8"/>
    </row>
    <row r="408" spans="1:30" x14ac:dyDescent="0.2">
      <c r="A408" s="7" t="s">
        <v>4</v>
      </c>
      <c r="B408" s="7" t="s">
        <v>36</v>
      </c>
      <c r="C408" s="7" t="s">
        <v>6</v>
      </c>
      <c r="D408" s="7">
        <v>48</v>
      </c>
      <c r="E408" s="7">
        <v>146</v>
      </c>
      <c r="F408" s="7">
        <v>4</v>
      </c>
      <c r="G408" s="7" t="s">
        <v>23</v>
      </c>
      <c r="H408" s="7" t="s">
        <v>24</v>
      </c>
      <c r="I408" s="7">
        <v>1574</v>
      </c>
      <c r="J408" s="7">
        <v>1.0461</v>
      </c>
      <c r="K408" s="7">
        <v>1574</v>
      </c>
      <c r="L408" s="7">
        <v>1.0691999999999999</v>
      </c>
      <c r="M408" s="7">
        <f t="shared" si="38"/>
        <v>2.3099999999999898E-2</v>
      </c>
      <c r="N408" s="8">
        <v>0</v>
      </c>
      <c r="P408" s="8">
        <v>0</v>
      </c>
      <c r="S408" s="8"/>
      <c r="T408" s="9">
        <v>41332</v>
      </c>
      <c r="U408" s="9">
        <v>41358</v>
      </c>
      <c r="V408" s="8">
        <v>26</v>
      </c>
      <c r="W408" s="8">
        <f t="shared" si="39"/>
        <v>0</v>
      </c>
      <c r="X408" s="8">
        <f t="shared" si="40"/>
        <v>0</v>
      </c>
      <c r="Y408" s="8"/>
      <c r="Z408" s="8"/>
      <c r="AA408" s="8"/>
      <c r="AB408" s="8"/>
      <c r="AC408" s="8"/>
      <c r="AD408" s="8"/>
    </row>
    <row r="409" spans="1:30" x14ac:dyDescent="0.2">
      <c r="A409" s="7" t="s">
        <v>4</v>
      </c>
      <c r="B409" s="7" t="s">
        <v>36</v>
      </c>
      <c r="C409" s="7" t="s">
        <v>6</v>
      </c>
      <c r="D409" s="7">
        <v>48</v>
      </c>
      <c r="E409" s="7">
        <v>147</v>
      </c>
      <c r="F409" s="7">
        <v>5</v>
      </c>
      <c r="G409" s="7" t="s">
        <v>23</v>
      </c>
      <c r="H409" s="7" t="s">
        <v>24</v>
      </c>
      <c r="I409" s="7">
        <v>1584</v>
      </c>
      <c r="J409" s="7">
        <v>1.0479000000000001</v>
      </c>
      <c r="K409" s="7">
        <v>1584</v>
      </c>
      <c r="L409" s="7">
        <v>1.0643</v>
      </c>
      <c r="M409" s="7">
        <f t="shared" si="38"/>
        <v>1.639999999999997E-2</v>
      </c>
      <c r="N409" s="8">
        <v>0</v>
      </c>
      <c r="P409" s="8">
        <v>0</v>
      </c>
      <c r="S409" s="8"/>
      <c r="T409" s="9">
        <v>41332</v>
      </c>
      <c r="U409" s="9">
        <v>41358</v>
      </c>
      <c r="V409" s="8">
        <v>26</v>
      </c>
      <c r="W409" s="8">
        <f t="shared" si="39"/>
        <v>0</v>
      </c>
      <c r="X409" s="8">
        <f t="shared" si="40"/>
        <v>0</v>
      </c>
      <c r="Y409" s="8"/>
      <c r="Z409" s="8"/>
      <c r="AA409" s="8"/>
      <c r="AB409" s="8"/>
      <c r="AC409" s="8"/>
      <c r="AD409" s="8"/>
    </row>
    <row r="410" spans="1:30" x14ac:dyDescent="0.2">
      <c r="A410" s="7" t="s">
        <v>4</v>
      </c>
      <c r="B410" s="7" t="s">
        <v>36</v>
      </c>
      <c r="C410" s="7" t="s">
        <v>6</v>
      </c>
      <c r="D410" s="7">
        <v>48</v>
      </c>
      <c r="E410" s="7">
        <v>148</v>
      </c>
      <c r="F410" s="7">
        <v>6</v>
      </c>
      <c r="G410" s="7" t="s">
        <v>23</v>
      </c>
      <c r="H410" s="7" t="s">
        <v>24</v>
      </c>
      <c r="I410" s="7">
        <v>1594</v>
      </c>
      <c r="J410" s="7">
        <v>1.0580000000000001</v>
      </c>
      <c r="K410" s="7">
        <v>1594</v>
      </c>
      <c r="L410" s="7">
        <v>1.0668</v>
      </c>
      <c r="M410" s="7">
        <f t="shared" si="38"/>
        <v>8.799999999999919E-3</v>
      </c>
      <c r="N410" s="8">
        <v>0</v>
      </c>
      <c r="P410" s="8">
        <v>0</v>
      </c>
      <c r="S410" s="8"/>
      <c r="T410" s="9">
        <v>41332</v>
      </c>
      <c r="U410" s="9">
        <v>41358</v>
      </c>
      <c r="V410" s="8">
        <v>26</v>
      </c>
      <c r="W410" s="8">
        <f t="shared" si="39"/>
        <v>0</v>
      </c>
      <c r="X410" s="8">
        <f t="shared" si="40"/>
        <v>0</v>
      </c>
      <c r="Y410" s="8"/>
      <c r="Z410" s="8"/>
      <c r="AA410" s="8"/>
      <c r="AB410" s="8"/>
      <c r="AC410" s="8"/>
      <c r="AD410" s="8"/>
    </row>
    <row r="411" spans="1:30" x14ac:dyDescent="0.2">
      <c r="A411" s="7" t="s">
        <v>4</v>
      </c>
      <c r="B411" s="7" t="s">
        <v>36</v>
      </c>
      <c r="C411" s="7" t="s">
        <v>7</v>
      </c>
      <c r="D411" s="7">
        <v>3</v>
      </c>
      <c r="E411" s="7">
        <v>149</v>
      </c>
      <c r="F411" s="7">
        <v>1</v>
      </c>
      <c r="G411" s="7" t="s">
        <v>23</v>
      </c>
      <c r="H411" s="7" t="s">
        <v>24</v>
      </c>
      <c r="I411" s="7">
        <v>1064</v>
      </c>
      <c r="J411" s="7">
        <v>1.0404</v>
      </c>
      <c r="K411" s="7">
        <v>1064</v>
      </c>
      <c r="L411" s="7">
        <v>1.0490999999999999</v>
      </c>
      <c r="M411" s="7">
        <f t="shared" si="38"/>
        <v>8.69999999999993E-3</v>
      </c>
      <c r="N411" s="8">
        <v>0</v>
      </c>
      <c r="S411" s="8"/>
      <c r="T411" s="9">
        <v>41332</v>
      </c>
      <c r="U411" s="9">
        <v>41723</v>
      </c>
      <c r="V411" s="8">
        <v>26</v>
      </c>
      <c r="W411" s="8">
        <f t="shared" si="39"/>
        <v>0</v>
      </c>
      <c r="X411" s="8">
        <f t="shared" si="40"/>
        <v>0</v>
      </c>
      <c r="Y411" s="8">
        <f>AVERAGE(X411:X416)</f>
        <v>98.821435206502898</v>
      </c>
      <c r="Z411" s="8">
        <f>_xlfn.STDEV.S(X411:X416)</f>
        <v>132.33961604386229</v>
      </c>
      <c r="AA411" s="8"/>
      <c r="AB411" s="8">
        <f t="shared" ref="AB411:AB434" si="41">X411/2.4</f>
        <v>0</v>
      </c>
      <c r="AC411" s="8"/>
      <c r="AD411" s="8"/>
    </row>
    <row r="412" spans="1:30" x14ac:dyDescent="0.2">
      <c r="A412" s="7" t="s">
        <v>4</v>
      </c>
      <c r="B412" s="7" t="s">
        <v>36</v>
      </c>
      <c r="C412" s="7" t="s">
        <v>7</v>
      </c>
      <c r="D412" s="7">
        <v>3</v>
      </c>
      <c r="E412" s="7">
        <v>150</v>
      </c>
      <c r="F412" s="7">
        <v>2</v>
      </c>
      <c r="G412" s="7" t="s">
        <v>23</v>
      </c>
      <c r="H412" s="7" t="s">
        <v>24</v>
      </c>
      <c r="I412" s="7">
        <v>1074</v>
      </c>
      <c r="J412" s="7">
        <v>1.0436000000000001</v>
      </c>
      <c r="K412" s="7">
        <v>1074</v>
      </c>
      <c r="L412" s="7">
        <v>1.0584</v>
      </c>
      <c r="M412" s="7">
        <f t="shared" si="38"/>
        <v>1.4799999999999924E-2</v>
      </c>
      <c r="N412" s="8">
        <v>3.9</v>
      </c>
      <c r="S412" s="8"/>
      <c r="T412" s="9">
        <v>41332</v>
      </c>
      <c r="U412" s="9">
        <v>41723</v>
      </c>
      <c r="V412" s="8">
        <v>26</v>
      </c>
      <c r="W412" s="8">
        <f t="shared" si="39"/>
        <v>4.1916426864510212</v>
      </c>
      <c r="X412" s="8">
        <f t="shared" si="40"/>
        <v>283.21910043588127</v>
      </c>
      <c r="Y412" s="8"/>
      <c r="Z412" s="8"/>
      <c r="AA412" s="8"/>
      <c r="AB412" s="8">
        <f t="shared" si="41"/>
        <v>118.00795851495053</v>
      </c>
      <c r="AC412" s="8"/>
      <c r="AD412" s="8"/>
    </row>
    <row r="413" spans="1:30" x14ac:dyDescent="0.2">
      <c r="A413" s="7" t="s">
        <v>4</v>
      </c>
      <c r="B413" s="7" t="s">
        <v>36</v>
      </c>
      <c r="C413" s="7" t="s">
        <v>7</v>
      </c>
      <c r="D413" s="7">
        <v>3</v>
      </c>
      <c r="E413" s="7">
        <v>151</v>
      </c>
      <c r="F413" s="7">
        <v>3</v>
      </c>
      <c r="G413" s="7" t="s">
        <v>23</v>
      </c>
      <c r="H413" s="7" t="s">
        <v>24</v>
      </c>
      <c r="I413" s="7">
        <v>1084</v>
      </c>
      <c r="J413" s="7">
        <v>1.0492999999999999</v>
      </c>
      <c r="K413" s="7">
        <v>1084</v>
      </c>
      <c r="L413" s="7">
        <v>1.0636000000000001</v>
      </c>
      <c r="M413" s="7">
        <f t="shared" si="38"/>
        <v>1.4300000000000201E-2</v>
      </c>
      <c r="N413" s="8">
        <v>0</v>
      </c>
      <c r="S413" s="8"/>
      <c r="T413" s="9">
        <v>41332</v>
      </c>
      <c r="U413" s="9">
        <v>41723</v>
      </c>
      <c r="V413" s="8">
        <v>26</v>
      </c>
      <c r="W413" s="8">
        <f t="shared" si="39"/>
        <v>0</v>
      </c>
      <c r="X413" s="8">
        <f t="shared" si="40"/>
        <v>0</v>
      </c>
      <c r="Y413" s="8"/>
      <c r="Z413" s="8"/>
      <c r="AA413" s="8"/>
      <c r="AB413" s="8">
        <f t="shared" si="41"/>
        <v>0</v>
      </c>
      <c r="AC413" s="8"/>
      <c r="AD413" s="8"/>
    </row>
    <row r="414" spans="1:30" x14ac:dyDescent="0.2">
      <c r="A414" s="7" t="s">
        <v>4</v>
      </c>
      <c r="B414" s="7" t="s">
        <v>36</v>
      </c>
      <c r="C414" s="7" t="s">
        <v>7</v>
      </c>
      <c r="D414" s="7">
        <v>3</v>
      </c>
      <c r="E414" s="7">
        <v>152</v>
      </c>
      <c r="F414" s="7">
        <v>4</v>
      </c>
      <c r="G414" s="7" t="s">
        <v>23</v>
      </c>
      <c r="H414" s="7" t="s">
        <v>24</v>
      </c>
      <c r="I414" s="7">
        <v>1094</v>
      </c>
      <c r="J414" s="7">
        <v>1.0449999999999999</v>
      </c>
      <c r="K414" s="7">
        <v>1094</v>
      </c>
      <c r="L414" s="7">
        <v>1.0647</v>
      </c>
      <c r="M414" s="7">
        <f t="shared" si="38"/>
        <v>1.9700000000000051E-2</v>
      </c>
      <c r="N414" s="8">
        <v>1.1000000000000001</v>
      </c>
      <c r="S414" s="8"/>
      <c r="T414" s="9">
        <v>41332</v>
      </c>
      <c r="U414" s="9">
        <v>41723</v>
      </c>
      <c r="V414" s="8">
        <v>26</v>
      </c>
      <c r="W414" s="8">
        <f t="shared" si="39"/>
        <v>1.1822581936143908</v>
      </c>
      <c r="X414" s="8">
        <f t="shared" si="40"/>
        <v>60.013106274842016</v>
      </c>
      <c r="Y414" s="8"/>
      <c r="Z414" s="8"/>
      <c r="AA414" s="8"/>
      <c r="AB414" s="8">
        <f t="shared" si="41"/>
        <v>25.005460947850843</v>
      </c>
      <c r="AC414" s="8"/>
      <c r="AD414" s="8"/>
    </row>
    <row r="415" spans="1:30" x14ac:dyDescent="0.2">
      <c r="A415" s="7" t="s">
        <v>4</v>
      </c>
      <c r="B415" s="7" t="s">
        <v>36</v>
      </c>
      <c r="C415" s="7" t="s">
        <v>7</v>
      </c>
      <c r="D415" s="7">
        <v>3</v>
      </c>
      <c r="E415" s="7">
        <v>153</v>
      </c>
      <c r="F415" s="7">
        <v>5</v>
      </c>
      <c r="G415" s="7" t="s">
        <v>23</v>
      </c>
      <c r="H415" s="7" t="s">
        <v>24</v>
      </c>
      <c r="I415" s="7">
        <v>1104</v>
      </c>
      <c r="J415" s="7">
        <v>1.0466</v>
      </c>
      <c r="K415" s="7">
        <v>1104</v>
      </c>
      <c r="L415" s="7">
        <v>1.0671999999999999</v>
      </c>
      <c r="M415" s="7">
        <f t="shared" si="38"/>
        <v>2.0599999999999952E-2</v>
      </c>
      <c r="N415" s="8">
        <v>0</v>
      </c>
      <c r="S415" s="8"/>
      <c r="T415" s="9">
        <v>41332</v>
      </c>
      <c r="U415" s="9">
        <v>41723</v>
      </c>
      <c r="V415" s="8">
        <v>26</v>
      </c>
      <c r="W415" s="8">
        <f t="shared" si="39"/>
        <v>0</v>
      </c>
      <c r="X415" s="8">
        <f t="shared" si="40"/>
        <v>0</v>
      </c>
      <c r="Y415" s="8"/>
      <c r="Z415" s="8"/>
      <c r="AA415" s="8"/>
      <c r="AB415" s="8">
        <f t="shared" si="41"/>
        <v>0</v>
      </c>
      <c r="AC415" s="8"/>
      <c r="AD415" s="8"/>
    </row>
    <row r="416" spans="1:30" x14ac:dyDescent="0.2">
      <c r="A416" s="7" t="s">
        <v>4</v>
      </c>
      <c r="B416" s="7" t="s">
        <v>36</v>
      </c>
      <c r="C416" s="7" t="s">
        <v>7</v>
      </c>
      <c r="D416" s="7">
        <v>3</v>
      </c>
      <c r="E416" s="7">
        <v>154</v>
      </c>
      <c r="F416" s="7">
        <v>6</v>
      </c>
      <c r="G416" s="7" t="s">
        <v>23</v>
      </c>
      <c r="H416" s="7" t="s">
        <v>24</v>
      </c>
      <c r="I416" s="7">
        <v>1114</v>
      </c>
      <c r="J416" s="7">
        <v>1.0476000000000001</v>
      </c>
      <c r="K416" s="7">
        <v>1114</v>
      </c>
      <c r="L416" s="7">
        <v>1.0673999999999999</v>
      </c>
      <c r="M416" s="7">
        <f t="shared" si="38"/>
        <v>1.9799999999999818E-2</v>
      </c>
      <c r="N416" s="8">
        <v>4.5999999999999996</v>
      </c>
      <c r="S416" s="8"/>
      <c r="T416" s="9">
        <v>41332</v>
      </c>
      <c r="U416" s="9">
        <v>41723</v>
      </c>
      <c r="V416" s="8">
        <v>26</v>
      </c>
      <c r="W416" s="8">
        <f t="shared" si="39"/>
        <v>4.943988809660179</v>
      </c>
      <c r="X416" s="8">
        <f t="shared" si="40"/>
        <v>249.69640452829415</v>
      </c>
      <c r="Y416" s="8"/>
      <c r="Z416" s="8"/>
      <c r="AA416" s="8"/>
      <c r="AB416" s="8">
        <f t="shared" si="41"/>
        <v>104.0401685534559</v>
      </c>
      <c r="AC416" s="8"/>
      <c r="AD416" s="8"/>
    </row>
    <row r="417" spans="1:30" x14ac:dyDescent="0.2">
      <c r="A417" s="7" t="s">
        <v>4</v>
      </c>
      <c r="B417" s="7" t="s">
        <v>36</v>
      </c>
      <c r="C417" s="7" t="s">
        <v>7</v>
      </c>
      <c r="D417" s="7">
        <v>7</v>
      </c>
      <c r="E417" s="7">
        <v>155</v>
      </c>
      <c r="F417" s="7">
        <v>1</v>
      </c>
      <c r="G417" s="7" t="s">
        <v>23</v>
      </c>
      <c r="H417" s="7" t="s">
        <v>24</v>
      </c>
      <c r="I417" s="7">
        <v>1244</v>
      </c>
      <c r="J417" s="7">
        <v>1.0475000000000001</v>
      </c>
      <c r="K417" s="7">
        <v>1244</v>
      </c>
      <c r="L417" s="7">
        <v>1.0663</v>
      </c>
      <c r="M417" s="7">
        <f t="shared" si="38"/>
        <v>1.8799999999999928E-2</v>
      </c>
      <c r="N417" s="8">
        <v>0</v>
      </c>
      <c r="S417" s="8"/>
      <c r="T417" s="9">
        <v>41332</v>
      </c>
      <c r="U417" s="9">
        <v>41723</v>
      </c>
      <c r="V417" s="8">
        <v>26</v>
      </c>
      <c r="W417" s="8">
        <f t="shared" si="39"/>
        <v>0</v>
      </c>
      <c r="X417" s="8">
        <f t="shared" si="40"/>
        <v>0</v>
      </c>
      <c r="Y417" s="8">
        <f>AVERAGE(X417:X422)</f>
        <v>91.057764912216271</v>
      </c>
      <c r="Z417" s="8">
        <f>_xlfn.STDEV.S(X417:X422)</f>
        <v>201.90240323018267</v>
      </c>
      <c r="AA417" s="8"/>
      <c r="AB417" s="8">
        <f t="shared" si="41"/>
        <v>0</v>
      </c>
      <c r="AC417" s="8"/>
      <c r="AD417" s="8"/>
    </row>
    <row r="418" spans="1:30" x14ac:dyDescent="0.2">
      <c r="A418" s="7" t="s">
        <v>4</v>
      </c>
      <c r="B418" s="7" t="s">
        <v>36</v>
      </c>
      <c r="C418" s="7" t="s">
        <v>7</v>
      </c>
      <c r="D418" s="7">
        <v>7</v>
      </c>
      <c r="E418" s="7">
        <v>156</v>
      </c>
      <c r="F418" s="7">
        <v>2</v>
      </c>
      <c r="G418" s="7" t="s">
        <v>23</v>
      </c>
      <c r="H418" s="7" t="s">
        <v>24</v>
      </c>
      <c r="I418" s="7">
        <v>1254</v>
      </c>
      <c r="J418" s="7">
        <v>1.0549999999999999</v>
      </c>
      <c r="K418" s="7">
        <v>1254</v>
      </c>
      <c r="L418" s="7">
        <v>1.0580000000000001</v>
      </c>
      <c r="M418" s="7">
        <f t="shared" si="38"/>
        <v>3.0000000000001137E-3</v>
      </c>
      <c r="N418" s="8">
        <v>1.4</v>
      </c>
      <c r="S418" s="8"/>
      <c r="T418" s="9">
        <v>41332</v>
      </c>
      <c r="U418" s="9">
        <v>41723</v>
      </c>
      <c r="V418" s="8">
        <v>26</v>
      </c>
      <c r="W418" s="8">
        <f t="shared" si="39"/>
        <v>1.5046922464183152</v>
      </c>
      <c r="X418" s="8">
        <f t="shared" si="40"/>
        <v>501.56408213941938</v>
      </c>
      <c r="Y418" s="8"/>
      <c r="Z418" s="8"/>
      <c r="AA418" s="8"/>
      <c r="AB418" s="8">
        <f t="shared" si="41"/>
        <v>208.9850342247581</v>
      </c>
      <c r="AC418" s="8"/>
      <c r="AD418" s="8"/>
    </row>
    <row r="419" spans="1:30" x14ac:dyDescent="0.2">
      <c r="A419" s="7" t="s">
        <v>4</v>
      </c>
      <c r="B419" s="7" t="s">
        <v>36</v>
      </c>
      <c r="C419" s="7" t="s">
        <v>7</v>
      </c>
      <c r="D419" s="7">
        <v>7</v>
      </c>
      <c r="E419" s="7">
        <v>157</v>
      </c>
      <c r="F419" s="7">
        <v>3</v>
      </c>
      <c r="G419" s="7" t="s">
        <v>23</v>
      </c>
      <c r="H419" s="7" t="s">
        <v>24</v>
      </c>
      <c r="I419" s="7">
        <v>1264</v>
      </c>
      <c r="J419" s="7">
        <v>1.0521</v>
      </c>
      <c r="K419" s="7">
        <v>1264</v>
      </c>
      <c r="L419" s="7">
        <v>1.0727</v>
      </c>
      <c r="M419" s="7">
        <f t="shared" si="38"/>
        <v>2.0599999999999952E-2</v>
      </c>
      <c r="N419" s="8">
        <v>0</v>
      </c>
      <c r="S419" s="8"/>
      <c r="T419" s="9">
        <v>41332</v>
      </c>
      <c r="U419" s="9">
        <v>41723</v>
      </c>
      <c r="V419" s="8">
        <v>26</v>
      </c>
      <c r="W419" s="8">
        <f t="shared" si="39"/>
        <v>0</v>
      </c>
      <c r="X419" s="8">
        <f t="shared" si="40"/>
        <v>0</v>
      </c>
      <c r="Y419" s="8"/>
      <c r="Z419" s="8"/>
      <c r="AA419" s="8"/>
      <c r="AB419" s="8">
        <f t="shared" si="41"/>
        <v>0</v>
      </c>
      <c r="AC419" s="8"/>
      <c r="AD419" s="8"/>
    </row>
    <row r="420" spans="1:30" x14ac:dyDescent="0.2">
      <c r="A420" s="7" t="s">
        <v>4</v>
      </c>
      <c r="B420" s="7" t="s">
        <v>36</v>
      </c>
      <c r="C420" s="7" t="s">
        <v>7</v>
      </c>
      <c r="D420" s="7">
        <v>7</v>
      </c>
      <c r="E420" s="7">
        <v>158</v>
      </c>
      <c r="F420" s="7">
        <v>4</v>
      </c>
      <c r="G420" s="7" t="s">
        <v>23</v>
      </c>
      <c r="H420" s="7" t="s">
        <v>24</v>
      </c>
      <c r="I420" s="7">
        <v>1274</v>
      </c>
      <c r="J420" s="7">
        <v>1.0489999999999999</v>
      </c>
      <c r="K420" s="7">
        <v>1274</v>
      </c>
      <c r="L420" s="7">
        <v>1.0706</v>
      </c>
      <c r="M420" s="7">
        <f t="shared" si="38"/>
        <v>2.1600000000000064E-2</v>
      </c>
      <c r="N420" s="8">
        <v>0.9</v>
      </c>
      <c r="S420" s="8"/>
      <c r="T420" s="9">
        <v>41332</v>
      </c>
      <c r="U420" s="9">
        <v>41723</v>
      </c>
      <c r="V420" s="8">
        <v>26</v>
      </c>
      <c r="W420" s="8">
        <f t="shared" si="39"/>
        <v>0.96730215841177414</v>
      </c>
      <c r="X420" s="8">
        <f t="shared" si="40"/>
        <v>44.7825073338783</v>
      </c>
      <c r="Y420" s="8"/>
      <c r="Z420" s="8"/>
      <c r="AA420" s="8"/>
      <c r="AB420" s="8">
        <f t="shared" si="41"/>
        <v>18.659378055782625</v>
      </c>
      <c r="AC420" s="8"/>
      <c r="AD420" s="8"/>
    </row>
    <row r="421" spans="1:30" x14ac:dyDescent="0.2">
      <c r="A421" s="7" t="s">
        <v>4</v>
      </c>
      <c r="B421" s="7" t="s">
        <v>36</v>
      </c>
      <c r="C421" s="7" t="s">
        <v>7</v>
      </c>
      <c r="D421" s="7">
        <v>7</v>
      </c>
      <c r="E421" s="7">
        <v>159</v>
      </c>
      <c r="F421" s="7">
        <v>5</v>
      </c>
      <c r="G421" s="7" t="s">
        <v>23</v>
      </c>
      <c r="H421" s="7" t="s">
        <v>24</v>
      </c>
      <c r="I421" s="7">
        <v>1284</v>
      </c>
      <c r="J421" s="7">
        <v>1.0556000000000001</v>
      </c>
      <c r="K421" s="7">
        <v>1284</v>
      </c>
      <c r="L421" s="7">
        <v>1.0939000000000001</v>
      </c>
      <c r="M421" s="7">
        <f t="shared" si="38"/>
        <v>3.8300000000000001E-2</v>
      </c>
      <c r="N421" s="8">
        <v>0</v>
      </c>
      <c r="S421" s="8"/>
      <c r="T421" s="9">
        <v>41332</v>
      </c>
      <c r="U421" s="9">
        <v>41723</v>
      </c>
      <c r="V421" s="8">
        <v>26</v>
      </c>
      <c r="W421" s="8">
        <f t="shared" si="39"/>
        <v>0</v>
      </c>
      <c r="X421" s="8">
        <f t="shared" si="40"/>
        <v>0</v>
      </c>
      <c r="Y421" s="8"/>
      <c r="Z421" s="8"/>
      <c r="AA421" s="8"/>
      <c r="AB421" s="8">
        <f t="shared" si="41"/>
        <v>0</v>
      </c>
      <c r="AC421" s="8"/>
      <c r="AD421" s="8"/>
    </row>
    <row r="422" spans="1:30" x14ac:dyDescent="0.2">
      <c r="A422" s="7" t="s">
        <v>4</v>
      </c>
      <c r="B422" s="7" t="s">
        <v>36</v>
      </c>
      <c r="C422" s="7" t="s">
        <v>7</v>
      </c>
      <c r="D422" s="7">
        <v>7</v>
      </c>
      <c r="E422" s="7">
        <v>160</v>
      </c>
      <c r="F422" s="7">
        <v>6</v>
      </c>
      <c r="G422" s="7" t="s">
        <v>23</v>
      </c>
      <c r="H422" s="7" t="s">
        <v>24</v>
      </c>
      <c r="I422" s="7">
        <v>1294</v>
      </c>
      <c r="J422" s="7">
        <v>1.0448</v>
      </c>
      <c r="K422" s="7">
        <v>1294</v>
      </c>
      <c r="L422" s="7">
        <v>1.0678000000000001</v>
      </c>
      <c r="M422" s="7">
        <f t="shared" si="38"/>
        <v>2.3000000000000131E-2</v>
      </c>
      <c r="N422" s="8">
        <v>0</v>
      </c>
      <c r="S422" s="8"/>
      <c r="T422" s="9">
        <v>41332</v>
      </c>
      <c r="U422" s="9">
        <v>41723</v>
      </c>
      <c r="V422" s="8">
        <v>26</v>
      </c>
      <c r="W422" s="8">
        <f t="shared" si="39"/>
        <v>0</v>
      </c>
      <c r="X422" s="8">
        <f t="shared" si="40"/>
        <v>0</v>
      </c>
      <c r="Y422" s="8"/>
      <c r="Z422" s="8"/>
      <c r="AA422" s="8"/>
      <c r="AB422" s="8">
        <f t="shared" si="41"/>
        <v>0</v>
      </c>
      <c r="AC422" s="8"/>
      <c r="AD422" s="8"/>
    </row>
    <row r="423" spans="1:30" x14ac:dyDescent="0.2">
      <c r="A423" s="7" t="s">
        <v>4</v>
      </c>
      <c r="B423" s="7" t="s">
        <v>36</v>
      </c>
      <c r="C423" s="7" t="s">
        <v>7</v>
      </c>
      <c r="D423" s="7">
        <v>24</v>
      </c>
      <c r="E423" s="7">
        <v>161</v>
      </c>
      <c r="F423" s="7">
        <v>1</v>
      </c>
      <c r="G423" s="7" t="s">
        <v>23</v>
      </c>
      <c r="H423" s="7" t="s">
        <v>24</v>
      </c>
      <c r="I423" s="7">
        <v>1424</v>
      </c>
      <c r="J423" s="7">
        <v>1.0448</v>
      </c>
      <c r="K423" s="7">
        <v>1424</v>
      </c>
      <c r="L423" s="7">
        <v>1.0580000000000001</v>
      </c>
      <c r="M423" s="7">
        <f t="shared" si="38"/>
        <v>1.3200000000000101E-2</v>
      </c>
      <c r="N423" s="8">
        <v>3.4</v>
      </c>
      <c r="S423" s="8"/>
      <c r="T423" s="9">
        <v>41332</v>
      </c>
      <c r="U423" s="9">
        <v>41723</v>
      </c>
      <c r="V423" s="8">
        <v>26</v>
      </c>
      <c r="W423" s="8">
        <f t="shared" si="39"/>
        <v>3.6542525984444802</v>
      </c>
      <c r="X423" s="8">
        <f t="shared" si="40"/>
        <v>276.83731806397367</v>
      </c>
      <c r="Y423" s="8">
        <f>AVERAGE(X423:X428)</f>
        <v>73.795800347656566</v>
      </c>
      <c r="Z423" s="8">
        <f>_xlfn.STDEV.S(X423:X428)</f>
        <v>115.4341089196091</v>
      </c>
      <c r="AA423" s="8"/>
      <c r="AB423" s="8">
        <f t="shared" si="41"/>
        <v>115.3488825266557</v>
      </c>
      <c r="AC423" s="8"/>
      <c r="AD423" s="8"/>
    </row>
    <row r="424" spans="1:30" x14ac:dyDescent="0.2">
      <c r="A424" s="7" t="s">
        <v>4</v>
      </c>
      <c r="B424" s="7" t="s">
        <v>36</v>
      </c>
      <c r="C424" s="7" t="s">
        <v>7</v>
      </c>
      <c r="D424" s="7">
        <v>24</v>
      </c>
      <c r="E424" s="7">
        <v>162</v>
      </c>
      <c r="F424" s="7">
        <v>2</v>
      </c>
      <c r="G424" s="7" t="s">
        <v>23</v>
      </c>
      <c r="H424" s="7" t="s">
        <v>24</v>
      </c>
      <c r="I424" s="7">
        <v>1434</v>
      </c>
      <c r="J424" s="7">
        <v>1.0551999999999999</v>
      </c>
      <c r="K424" s="7">
        <v>1434</v>
      </c>
      <c r="L424" s="7">
        <v>1.0729</v>
      </c>
      <c r="M424" s="7">
        <f t="shared" si="38"/>
        <v>1.7700000000000049E-2</v>
      </c>
      <c r="N424" s="8">
        <v>0</v>
      </c>
      <c r="S424" s="8"/>
      <c r="T424" s="9">
        <v>41332</v>
      </c>
      <c r="U424" s="9">
        <v>41723</v>
      </c>
      <c r="V424" s="8">
        <v>26</v>
      </c>
      <c r="W424" s="8">
        <f t="shared" si="39"/>
        <v>0</v>
      </c>
      <c r="X424" s="8">
        <f t="shared" si="40"/>
        <v>0</v>
      </c>
      <c r="Y424" s="8"/>
      <c r="Z424" s="8"/>
      <c r="AA424" s="8"/>
      <c r="AB424" s="8">
        <f t="shared" si="41"/>
        <v>0</v>
      </c>
      <c r="AC424" s="8"/>
      <c r="AD424" s="8"/>
    </row>
    <row r="425" spans="1:30" x14ac:dyDescent="0.2">
      <c r="A425" s="7" t="s">
        <v>4</v>
      </c>
      <c r="B425" s="7" t="s">
        <v>36</v>
      </c>
      <c r="C425" s="7" t="s">
        <v>7</v>
      </c>
      <c r="D425" s="7">
        <v>24</v>
      </c>
      <c r="E425" s="7">
        <v>163</v>
      </c>
      <c r="F425" s="7">
        <v>3</v>
      </c>
      <c r="G425" s="7" t="s">
        <v>23</v>
      </c>
      <c r="H425" s="7" t="s">
        <v>24</v>
      </c>
      <c r="I425" s="7">
        <v>1444</v>
      </c>
      <c r="J425" s="7">
        <v>1.0623</v>
      </c>
      <c r="K425" s="7">
        <v>1444</v>
      </c>
      <c r="L425" s="7">
        <v>1.0781000000000001</v>
      </c>
      <c r="M425" s="7">
        <f t="shared" si="38"/>
        <v>1.5800000000000036E-2</v>
      </c>
      <c r="N425" s="8">
        <v>2.2000000000000002</v>
      </c>
      <c r="S425" s="8"/>
      <c r="T425" s="9">
        <v>41332</v>
      </c>
      <c r="U425" s="9">
        <v>41723</v>
      </c>
      <c r="V425" s="8">
        <v>26</v>
      </c>
      <c r="W425" s="8">
        <f t="shared" si="39"/>
        <v>2.3645163872287815</v>
      </c>
      <c r="X425" s="8">
        <f t="shared" si="40"/>
        <v>149.65293590055546</v>
      </c>
      <c r="Y425" s="8"/>
      <c r="Z425" s="8"/>
      <c r="AA425" s="8"/>
      <c r="AB425" s="8">
        <f t="shared" si="41"/>
        <v>62.355389958564778</v>
      </c>
      <c r="AC425" s="8"/>
      <c r="AD425" s="8"/>
    </row>
    <row r="426" spans="1:30" x14ac:dyDescent="0.2">
      <c r="A426" s="7" t="s">
        <v>4</v>
      </c>
      <c r="B426" s="7" t="s">
        <v>36</v>
      </c>
      <c r="C426" s="7" t="s">
        <v>7</v>
      </c>
      <c r="D426" s="7">
        <v>24</v>
      </c>
      <c r="E426" s="7">
        <v>164</v>
      </c>
      <c r="F426" s="7">
        <v>4</v>
      </c>
      <c r="G426" s="7" t="s">
        <v>23</v>
      </c>
      <c r="H426" s="7" t="s">
        <v>24</v>
      </c>
      <c r="I426" s="7">
        <v>1454</v>
      </c>
      <c r="J426" s="7">
        <v>1.0570999999999999</v>
      </c>
      <c r="K426" s="7">
        <v>1454</v>
      </c>
      <c r="L426" s="7">
        <v>1.0769</v>
      </c>
      <c r="M426" s="7">
        <f t="shared" si="38"/>
        <v>1.980000000000004E-2</v>
      </c>
      <c r="N426" s="8">
        <v>0.3</v>
      </c>
      <c r="S426" s="8"/>
      <c r="T426" s="9">
        <v>41332</v>
      </c>
      <c r="U426" s="9">
        <v>41723</v>
      </c>
      <c r="V426" s="8">
        <v>26</v>
      </c>
      <c r="W426" s="8">
        <f t="shared" si="39"/>
        <v>0.32243405280392473</v>
      </c>
      <c r="X426" s="8">
        <f t="shared" si="40"/>
        <v>16.284548121410307</v>
      </c>
      <c r="Y426" s="8"/>
      <c r="Z426" s="8"/>
      <c r="AA426" s="8"/>
      <c r="AB426" s="8">
        <f t="shared" si="41"/>
        <v>6.7852283839209617</v>
      </c>
      <c r="AC426" s="8"/>
      <c r="AD426" s="8"/>
    </row>
    <row r="427" spans="1:30" x14ac:dyDescent="0.2">
      <c r="A427" s="7" t="s">
        <v>4</v>
      </c>
      <c r="B427" s="7" t="s">
        <v>36</v>
      </c>
      <c r="C427" s="7" t="s">
        <v>7</v>
      </c>
      <c r="D427" s="7">
        <v>24</v>
      </c>
      <c r="E427" s="7">
        <v>165</v>
      </c>
      <c r="F427" s="7">
        <v>5</v>
      </c>
      <c r="G427" s="7" t="s">
        <v>23</v>
      </c>
      <c r="H427" s="7" t="s">
        <v>24</v>
      </c>
      <c r="I427" s="7">
        <v>1464</v>
      </c>
      <c r="J427" s="7">
        <v>1.0547</v>
      </c>
      <c r="K427" s="7">
        <v>1464</v>
      </c>
      <c r="L427" s="7">
        <v>1.0732999999999999</v>
      </c>
      <c r="M427" s="7">
        <f t="shared" si="38"/>
        <v>1.859999999999995E-2</v>
      </c>
      <c r="N427" s="8">
        <v>0</v>
      </c>
      <c r="S427" s="8"/>
      <c r="T427" s="9">
        <v>41332</v>
      </c>
      <c r="U427" s="9">
        <v>41723</v>
      </c>
      <c r="V427" s="8">
        <v>26</v>
      </c>
      <c r="W427" s="8">
        <f t="shared" si="39"/>
        <v>0</v>
      </c>
      <c r="X427" s="8">
        <f t="shared" si="40"/>
        <v>0</v>
      </c>
      <c r="Y427" s="8"/>
      <c r="Z427" s="8"/>
      <c r="AA427" s="8"/>
      <c r="AB427" s="8">
        <f t="shared" si="41"/>
        <v>0</v>
      </c>
      <c r="AC427" s="8"/>
      <c r="AD427" s="8"/>
    </row>
    <row r="428" spans="1:30" x14ac:dyDescent="0.2">
      <c r="A428" s="7" t="s">
        <v>4</v>
      </c>
      <c r="B428" s="7" t="s">
        <v>36</v>
      </c>
      <c r="C428" s="7" t="s">
        <v>7</v>
      </c>
      <c r="D428" s="7">
        <v>24</v>
      </c>
      <c r="E428" s="7">
        <v>166</v>
      </c>
      <c r="F428" s="7">
        <v>6</v>
      </c>
      <c r="G428" s="7" t="s">
        <v>23</v>
      </c>
      <c r="H428" s="7" t="s">
        <v>24</v>
      </c>
      <c r="I428" s="7">
        <v>1474</v>
      </c>
      <c r="J428" s="7">
        <v>1.042</v>
      </c>
      <c r="K428" s="7">
        <v>1474</v>
      </c>
      <c r="L428" s="7">
        <v>1.075</v>
      </c>
      <c r="M428" s="7">
        <f t="shared" si="38"/>
        <v>3.2999999999999918E-2</v>
      </c>
      <c r="N428" s="8">
        <v>0</v>
      </c>
      <c r="S428" s="8"/>
      <c r="T428" s="9">
        <v>41332</v>
      </c>
      <c r="U428" s="9">
        <v>41723</v>
      </c>
      <c r="V428" s="8">
        <v>26</v>
      </c>
      <c r="W428" s="8">
        <f t="shared" si="39"/>
        <v>0</v>
      </c>
      <c r="X428" s="8">
        <f t="shared" si="40"/>
        <v>0</v>
      </c>
      <c r="Y428" s="8"/>
      <c r="Z428" s="8"/>
      <c r="AA428" s="8"/>
      <c r="AB428" s="8">
        <f t="shared" si="41"/>
        <v>0</v>
      </c>
      <c r="AC428" s="8"/>
      <c r="AD428" s="8"/>
    </row>
    <row r="429" spans="1:30" x14ac:dyDescent="0.2">
      <c r="A429" s="7" t="s">
        <v>4</v>
      </c>
      <c r="B429" s="7" t="s">
        <v>36</v>
      </c>
      <c r="C429" s="7" t="s">
        <v>7</v>
      </c>
      <c r="D429" s="7">
        <v>48</v>
      </c>
      <c r="E429" s="7">
        <v>167</v>
      </c>
      <c r="F429" s="7">
        <v>1</v>
      </c>
      <c r="G429" s="7" t="s">
        <v>23</v>
      </c>
      <c r="H429" s="7" t="s">
        <v>24</v>
      </c>
      <c r="I429" s="7">
        <v>1604</v>
      </c>
      <c r="J429" s="7">
        <v>1.0511999999999999</v>
      </c>
      <c r="K429" s="7">
        <v>1604</v>
      </c>
      <c r="L429" s="7">
        <v>1.0795999999999999</v>
      </c>
      <c r="M429" s="7">
        <f t="shared" si="38"/>
        <v>2.8399999999999981E-2</v>
      </c>
      <c r="N429" s="8">
        <v>0</v>
      </c>
      <c r="S429" s="8"/>
      <c r="T429" s="9">
        <v>41332</v>
      </c>
      <c r="U429" s="9">
        <v>41723</v>
      </c>
      <c r="V429" s="8">
        <v>26</v>
      </c>
      <c r="W429" s="8">
        <f t="shared" si="39"/>
        <v>0</v>
      </c>
      <c r="X429" s="8">
        <f t="shared" si="40"/>
        <v>0</v>
      </c>
      <c r="Y429" s="8">
        <f>AVERAGE(X429:X434)</f>
        <v>9.5717842923183003</v>
      </c>
      <c r="Z429" s="8">
        <f>_xlfn.STDEV.S(X429:X434)</f>
        <v>20.404513040048855</v>
      </c>
      <c r="AA429" s="8"/>
      <c r="AB429" s="8">
        <f t="shared" si="41"/>
        <v>0</v>
      </c>
      <c r="AC429" s="8"/>
      <c r="AD429" s="8"/>
    </row>
    <row r="430" spans="1:30" x14ac:dyDescent="0.2">
      <c r="A430" s="7" t="s">
        <v>4</v>
      </c>
      <c r="B430" s="7" t="s">
        <v>36</v>
      </c>
      <c r="C430" s="7" t="s">
        <v>7</v>
      </c>
      <c r="D430" s="7">
        <v>48</v>
      </c>
      <c r="E430" s="7">
        <v>168</v>
      </c>
      <c r="F430" s="7">
        <v>2</v>
      </c>
      <c r="G430" s="7" t="s">
        <v>23</v>
      </c>
      <c r="H430" s="7" t="s">
        <v>24</v>
      </c>
      <c r="I430" s="7">
        <v>1614</v>
      </c>
      <c r="J430" s="7">
        <v>1.0516000000000001</v>
      </c>
      <c r="K430" s="7">
        <v>1614</v>
      </c>
      <c r="L430" s="7">
        <v>1.0758000000000001</v>
      </c>
      <c r="M430" s="7">
        <f t="shared" si="38"/>
        <v>2.4199999999999999E-2</v>
      </c>
      <c r="N430" s="8">
        <v>0</v>
      </c>
      <c r="S430" s="8"/>
      <c r="T430" s="9">
        <v>41332</v>
      </c>
      <c r="U430" s="9">
        <v>41723</v>
      </c>
      <c r="V430" s="8">
        <v>26</v>
      </c>
      <c r="W430" s="8">
        <f t="shared" si="39"/>
        <v>0</v>
      </c>
      <c r="X430" s="8">
        <f t="shared" si="40"/>
        <v>0</v>
      </c>
      <c r="Y430" s="8"/>
      <c r="Z430" s="8"/>
      <c r="AA430" s="8"/>
      <c r="AB430" s="8">
        <f t="shared" si="41"/>
        <v>0</v>
      </c>
      <c r="AC430" s="8"/>
      <c r="AD430" s="8"/>
    </row>
    <row r="431" spans="1:30" x14ac:dyDescent="0.2">
      <c r="A431" s="7" t="s">
        <v>4</v>
      </c>
      <c r="B431" s="7" t="s">
        <v>36</v>
      </c>
      <c r="C431" s="7" t="s">
        <v>7</v>
      </c>
      <c r="D431" s="7">
        <v>48</v>
      </c>
      <c r="E431" s="7">
        <v>169</v>
      </c>
      <c r="F431" s="7">
        <v>3</v>
      </c>
      <c r="G431" s="7" t="s">
        <v>23</v>
      </c>
      <c r="H431" s="7" t="s">
        <v>24</v>
      </c>
      <c r="I431" s="7">
        <v>1624</v>
      </c>
      <c r="J431" s="7">
        <v>1.0418000000000001</v>
      </c>
      <c r="K431" s="7">
        <v>1624</v>
      </c>
      <c r="L431" s="7">
        <v>1.0539000000000001</v>
      </c>
      <c r="M431" s="7">
        <f t="shared" ref="M431:M462" si="42">L431-J431</f>
        <v>1.21E-2</v>
      </c>
      <c r="N431" s="8">
        <v>0</v>
      </c>
      <c r="S431" s="8"/>
      <c r="T431" s="9">
        <v>41332</v>
      </c>
      <c r="U431" s="9">
        <v>41723</v>
      </c>
      <c r="V431" s="8">
        <v>26</v>
      </c>
      <c r="W431" s="8">
        <f t="shared" ref="W431:W462" si="43">N431*EXP((LN(2)/$S$3)*V431)</f>
        <v>0</v>
      </c>
      <c r="X431" s="8">
        <f t="shared" ref="X431:X462" si="44">W431/M431</f>
        <v>0</v>
      </c>
      <c r="Y431" s="8"/>
      <c r="Z431" s="8"/>
      <c r="AA431" s="8"/>
      <c r="AB431" s="8">
        <f t="shared" si="41"/>
        <v>0</v>
      </c>
      <c r="AC431" s="8"/>
      <c r="AD431" s="8"/>
    </row>
    <row r="432" spans="1:30" x14ac:dyDescent="0.2">
      <c r="A432" s="7" t="s">
        <v>4</v>
      </c>
      <c r="B432" s="7" t="s">
        <v>36</v>
      </c>
      <c r="C432" s="7" t="s">
        <v>7</v>
      </c>
      <c r="D432" s="7">
        <v>48</v>
      </c>
      <c r="E432" s="7">
        <v>170</v>
      </c>
      <c r="F432" s="7">
        <v>4</v>
      </c>
      <c r="G432" s="7" t="s">
        <v>23</v>
      </c>
      <c r="H432" s="7" t="s">
        <v>24</v>
      </c>
      <c r="I432" s="7">
        <v>1634</v>
      </c>
      <c r="J432" s="7">
        <v>1.0530999999999999</v>
      </c>
      <c r="K432" s="7">
        <v>1634</v>
      </c>
      <c r="L432" s="7">
        <v>1.07</v>
      </c>
      <c r="M432" s="7">
        <f t="shared" si="42"/>
        <v>1.6900000000000137E-2</v>
      </c>
      <c r="N432" s="8">
        <v>0.8</v>
      </c>
      <c r="S432" s="8"/>
      <c r="T432" s="9">
        <v>41332</v>
      </c>
      <c r="U432" s="9">
        <v>41723</v>
      </c>
      <c r="V432" s="8">
        <v>26</v>
      </c>
      <c r="W432" s="8">
        <f t="shared" si="43"/>
        <v>0.85982414081046599</v>
      </c>
      <c r="X432" s="8">
        <f t="shared" si="44"/>
        <v>50.877168095293435</v>
      </c>
      <c r="Y432" s="8"/>
      <c r="Z432" s="8"/>
      <c r="AA432" s="8"/>
      <c r="AB432" s="8">
        <f t="shared" si="41"/>
        <v>21.198820039705598</v>
      </c>
      <c r="AC432" s="8"/>
      <c r="AD432" s="8"/>
    </row>
    <row r="433" spans="1:30" x14ac:dyDescent="0.2">
      <c r="A433" s="7" t="s">
        <v>4</v>
      </c>
      <c r="B433" s="7" t="s">
        <v>36</v>
      </c>
      <c r="C433" s="7" t="s">
        <v>7</v>
      </c>
      <c r="D433" s="7">
        <v>48</v>
      </c>
      <c r="E433" s="7">
        <v>171</v>
      </c>
      <c r="F433" s="7">
        <v>5</v>
      </c>
      <c r="G433" s="7" t="s">
        <v>23</v>
      </c>
      <c r="H433" s="7" t="s">
        <v>24</v>
      </c>
      <c r="I433" s="7">
        <v>1644</v>
      </c>
      <c r="J433" s="7">
        <v>1.06</v>
      </c>
      <c r="K433" s="7">
        <v>1644</v>
      </c>
      <c r="L433" s="7">
        <v>1.0764</v>
      </c>
      <c r="M433" s="7">
        <f t="shared" si="42"/>
        <v>1.639999999999997E-2</v>
      </c>
      <c r="N433" s="8">
        <v>0.1</v>
      </c>
      <c r="S433" s="8"/>
      <c r="T433" s="9">
        <v>41332</v>
      </c>
      <c r="U433" s="9">
        <v>41723</v>
      </c>
      <c r="V433" s="8">
        <v>26</v>
      </c>
      <c r="W433" s="8">
        <f t="shared" si="43"/>
        <v>0.10747801760130825</v>
      </c>
      <c r="X433" s="8">
        <f t="shared" si="44"/>
        <v>6.5535376586163689</v>
      </c>
      <c r="Y433" s="8"/>
      <c r="Z433" s="8"/>
      <c r="AA433" s="8"/>
      <c r="AB433" s="8">
        <f t="shared" si="41"/>
        <v>2.7306406910901537</v>
      </c>
      <c r="AC433" s="8"/>
      <c r="AD433" s="8"/>
    </row>
    <row r="434" spans="1:30" x14ac:dyDescent="0.2">
      <c r="A434" s="7" t="s">
        <v>4</v>
      </c>
      <c r="B434" s="7" t="s">
        <v>36</v>
      </c>
      <c r="C434" s="7" t="s">
        <v>7</v>
      </c>
      <c r="D434" s="7">
        <v>48</v>
      </c>
      <c r="E434" s="7">
        <v>172</v>
      </c>
      <c r="F434" s="7">
        <v>6</v>
      </c>
      <c r="G434" s="7" t="s">
        <v>23</v>
      </c>
      <c r="H434" s="7" t="s">
        <v>24</v>
      </c>
      <c r="I434" s="7">
        <v>1654</v>
      </c>
      <c r="J434" s="7">
        <v>1.0576000000000001</v>
      </c>
      <c r="K434" s="7">
        <v>1654</v>
      </c>
      <c r="L434" s="7">
        <v>1.0682</v>
      </c>
      <c r="M434" s="7">
        <f t="shared" si="42"/>
        <v>1.0599999999999943E-2</v>
      </c>
      <c r="N434" s="8">
        <v>0</v>
      </c>
      <c r="S434" s="8"/>
      <c r="T434" s="9">
        <v>41332</v>
      </c>
      <c r="U434" s="9">
        <v>41723</v>
      </c>
      <c r="V434" s="8">
        <v>26</v>
      </c>
      <c r="W434" s="8">
        <f t="shared" si="43"/>
        <v>0</v>
      </c>
      <c r="X434" s="8">
        <f t="shared" si="44"/>
        <v>0</v>
      </c>
      <c r="Y434" s="8"/>
      <c r="Z434" s="8"/>
      <c r="AA434" s="8"/>
      <c r="AB434" s="8">
        <f t="shared" si="41"/>
        <v>0</v>
      </c>
      <c r="AC434" s="8"/>
      <c r="AD434" s="8"/>
    </row>
    <row r="435" spans="1:30" x14ac:dyDescent="0.2">
      <c r="A435" s="7" t="s">
        <v>4</v>
      </c>
      <c r="B435" s="7" t="s">
        <v>36</v>
      </c>
      <c r="C435" s="7" t="s">
        <v>9</v>
      </c>
      <c r="D435" s="7">
        <v>3</v>
      </c>
      <c r="E435" s="7">
        <v>101</v>
      </c>
      <c r="F435" s="7">
        <v>1</v>
      </c>
      <c r="G435" s="7" t="s">
        <v>25</v>
      </c>
      <c r="H435" s="7" t="s">
        <v>26</v>
      </c>
      <c r="I435" s="7">
        <v>1125</v>
      </c>
      <c r="J435" s="7">
        <v>1.0481</v>
      </c>
      <c r="K435" s="7">
        <v>1125</v>
      </c>
      <c r="L435" s="7">
        <v>1.2947</v>
      </c>
      <c r="M435" s="7">
        <f t="shared" si="42"/>
        <v>0.24659999999999993</v>
      </c>
      <c r="N435" s="8">
        <v>2.6</v>
      </c>
      <c r="S435" s="8"/>
      <c r="T435" s="9">
        <v>41332</v>
      </c>
      <c r="U435" s="9">
        <v>41369</v>
      </c>
      <c r="V435" s="8">
        <v>37</v>
      </c>
      <c r="W435" s="8">
        <f t="shared" si="43"/>
        <v>2.8810023692814979</v>
      </c>
      <c r="X435" s="8">
        <f t="shared" si="44"/>
        <v>11.682896874620837</v>
      </c>
      <c r="Y435" s="8">
        <f>AVERAGE(X435:X440)</f>
        <v>16.941024495847142</v>
      </c>
      <c r="Z435" s="8">
        <f>_xlfn.STDEV.S(X435:X440)</f>
        <v>18.448598216991901</v>
      </c>
      <c r="AA435" s="8"/>
      <c r="AB435" s="8">
        <f t="shared" ref="AB435:AB458" si="45">X435/2</f>
        <v>5.8414484373104187</v>
      </c>
      <c r="AC435" s="8"/>
      <c r="AD435" s="8"/>
    </row>
    <row r="436" spans="1:30" x14ac:dyDescent="0.2">
      <c r="A436" s="7" t="s">
        <v>4</v>
      </c>
      <c r="B436" s="7" t="s">
        <v>36</v>
      </c>
      <c r="C436" s="7" t="s">
        <v>9</v>
      </c>
      <c r="D436" s="7">
        <v>3</v>
      </c>
      <c r="E436" s="7">
        <v>102</v>
      </c>
      <c r="F436" s="7">
        <v>2</v>
      </c>
      <c r="G436" s="7" t="s">
        <v>25</v>
      </c>
      <c r="H436" s="7" t="s">
        <v>26</v>
      </c>
      <c r="I436" s="7">
        <v>1135</v>
      </c>
      <c r="J436" s="7">
        <v>1.0527</v>
      </c>
      <c r="K436" s="7">
        <v>1135</v>
      </c>
      <c r="L436" s="7">
        <v>1.4750000000000001</v>
      </c>
      <c r="M436" s="7">
        <f t="shared" si="42"/>
        <v>0.42230000000000012</v>
      </c>
      <c r="N436" s="8">
        <v>0.8</v>
      </c>
      <c r="S436" s="8"/>
      <c r="T436" s="9">
        <v>41332</v>
      </c>
      <c r="U436" s="9">
        <v>41369</v>
      </c>
      <c r="V436" s="8">
        <v>37</v>
      </c>
      <c r="W436" s="8">
        <f t="shared" si="43"/>
        <v>0.88646226747123014</v>
      </c>
      <c r="X436" s="8">
        <f t="shared" si="44"/>
        <v>2.0991292149448966</v>
      </c>
      <c r="Y436" s="8"/>
      <c r="Z436" s="8"/>
      <c r="AA436" s="8"/>
      <c r="AB436" s="8">
        <f t="shared" si="45"/>
        <v>1.0495646074724483</v>
      </c>
      <c r="AC436" s="8"/>
      <c r="AD436" s="8"/>
    </row>
    <row r="437" spans="1:30" x14ac:dyDescent="0.2">
      <c r="A437" s="7" t="s">
        <v>4</v>
      </c>
      <c r="B437" s="7" t="s">
        <v>36</v>
      </c>
      <c r="C437" s="7" t="s">
        <v>9</v>
      </c>
      <c r="D437" s="7">
        <v>3</v>
      </c>
      <c r="E437" s="7">
        <v>103</v>
      </c>
      <c r="F437" s="7">
        <v>3</v>
      </c>
      <c r="G437" s="7" t="s">
        <v>25</v>
      </c>
      <c r="H437" s="7" t="s">
        <v>26</v>
      </c>
      <c r="I437" s="7">
        <v>1145</v>
      </c>
      <c r="J437" s="7">
        <v>1.0523</v>
      </c>
      <c r="K437" s="7">
        <v>1145</v>
      </c>
      <c r="L437" s="7">
        <v>1.2339</v>
      </c>
      <c r="M437" s="7">
        <f t="shared" si="42"/>
        <v>0.18159999999999998</v>
      </c>
      <c r="N437" s="8">
        <v>4</v>
      </c>
      <c r="S437" s="8"/>
      <c r="T437" s="9">
        <v>41332</v>
      </c>
      <c r="U437" s="9">
        <v>41369</v>
      </c>
      <c r="V437" s="8">
        <v>37</v>
      </c>
      <c r="W437" s="8">
        <f t="shared" si="43"/>
        <v>4.4323113373561505</v>
      </c>
      <c r="X437" s="8">
        <f t="shared" si="44"/>
        <v>24.407000756366468</v>
      </c>
      <c r="Y437" s="8"/>
      <c r="Z437" s="8"/>
      <c r="AA437" s="8"/>
      <c r="AB437" s="8">
        <f t="shared" si="45"/>
        <v>12.203500378183234</v>
      </c>
      <c r="AC437" s="8"/>
      <c r="AD437" s="8"/>
    </row>
    <row r="438" spans="1:30" x14ac:dyDescent="0.2">
      <c r="A438" s="7" t="s">
        <v>4</v>
      </c>
      <c r="B438" s="7" t="s">
        <v>36</v>
      </c>
      <c r="C438" s="7" t="s">
        <v>9</v>
      </c>
      <c r="D438" s="7">
        <v>3</v>
      </c>
      <c r="E438" s="7">
        <v>104</v>
      </c>
      <c r="F438" s="7">
        <v>4</v>
      </c>
      <c r="G438" s="7" t="s">
        <v>25</v>
      </c>
      <c r="H438" s="7" t="s">
        <v>26</v>
      </c>
      <c r="I438" s="7">
        <v>1155</v>
      </c>
      <c r="J438" s="7">
        <v>1.0424</v>
      </c>
      <c r="K438" s="7">
        <v>1155</v>
      </c>
      <c r="L438" s="7">
        <v>1.4666999999999999</v>
      </c>
      <c r="M438" s="7">
        <f t="shared" si="42"/>
        <v>0.4242999999999999</v>
      </c>
      <c r="N438" s="8">
        <v>0</v>
      </c>
      <c r="S438" s="8"/>
      <c r="T438" s="9">
        <v>41332</v>
      </c>
      <c r="U438" s="9">
        <v>41369</v>
      </c>
      <c r="V438" s="8">
        <v>37</v>
      </c>
      <c r="W438" s="8">
        <f t="shared" si="43"/>
        <v>0</v>
      </c>
      <c r="X438" s="8">
        <f t="shared" si="44"/>
        <v>0</v>
      </c>
      <c r="Y438" s="8"/>
      <c r="Z438" s="8"/>
      <c r="AA438" s="8"/>
      <c r="AB438" s="8">
        <f t="shared" si="45"/>
        <v>0</v>
      </c>
      <c r="AC438" s="8"/>
      <c r="AD438" s="8"/>
    </row>
    <row r="439" spans="1:30" x14ac:dyDescent="0.2">
      <c r="A439" s="7" t="s">
        <v>4</v>
      </c>
      <c r="B439" s="7" t="s">
        <v>36</v>
      </c>
      <c r="C439" s="7" t="s">
        <v>9</v>
      </c>
      <c r="D439" s="7">
        <v>3</v>
      </c>
      <c r="E439" s="7">
        <v>105</v>
      </c>
      <c r="F439" s="7">
        <v>5</v>
      </c>
      <c r="G439" s="7" t="s">
        <v>25</v>
      </c>
      <c r="H439" s="7" t="s">
        <v>26</v>
      </c>
      <c r="I439" s="7">
        <v>1165</v>
      </c>
      <c r="J439" s="7">
        <v>1.0582</v>
      </c>
      <c r="K439" s="7">
        <v>1165</v>
      </c>
      <c r="L439" s="7">
        <v>1.1644000000000001</v>
      </c>
      <c r="M439" s="7">
        <f t="shared" si="42"/>
        <v>0.10620000000000007</v>
      </c>
      <c r="N439" s="8">
        <v>4.8</v>
      </c>
      <c r="S439" s="8"/>
      <c r="T439" s="9">
        <v>41332</v>
      </c>
      <c r="U439" s="9">
        <v>41369</v>
      </c>
      <c r="V439" s="8">
        <v>37</v>
      </c>
      <c r="W439" s="8">
        <f t="shared" si="43"/>
        <v>5.3187736048273804</v>
      </c>
      <c r="X439" s="8">
        <f t="shared" si="44"/>
        <v>50.082613981425396</v>
      </c>
      <c r="Y439" s="8"/>
      <c r="Z439" s="8"/>
      <c r="AA439" s="8"/>
      <c r="AB439" s="8">
        <f t="shared" si="45"/>
        <v>25.041306990712698</v>
      </c>
      <c r="AC439" s="8"/>
      <c r="AD439" s="8"/>
    </row>
    <row r="440" spans="1:30" x14ac:dyDescent="0.2">
      <c r="A440" s="7" t="s">
        <v>4</v>
      </c>
      <c r="B440" s="7" t="s">
        <v>36</v>
      </c>
      <c r="C440" s="7" t="s">
        <v>9</v>
      </c>
      <c r="D440" s="7">
        <v>3</v>
      </c>
      <c r="E440" s="7">
        <v>106</v>
      </c>
      <c r="F440" s="7">
        <v>6</v>
      </c>
      <c r="G440" s="7" t="s">
        <v>25</v>
      </c>
      <c r="H440" s="7" t="s">
        <v>26</v>
      </c>
      <c r="I440" s="7">
        <v>1175</v>
      </c>
      <c r="J440" s="7">
        <v>1.0527</v>
      </c>
      <c r="K440" s="7">
        <v>1175</v>
      </c>
      <c r="L440" s="7">
        <v>1.3841000000000001</v>
      </c>
      <c r="M440" s="7">
        <f t="shared" si="42"/>
        <v>0.33140000000000014</v>
      </c>
      <c r="N440" s="8">
        <v>4</v>
      </c>
      <c r="S440" s="8"/>
      <c r="T440" s="9">
        <v>41332</v>
      </c>
      <c r="U440" s="9">
        <v>41369</v>
      </c>
      <c r="V440" s="8">
        <v>37</v>
      </c>
      <c r="W440" s="8">
        <f t="shared" si="43"/>
        <v>4.4323113373561505</v>
      </c>
      <c r="X440" s="8">
        <f t="shared" si="44"/>
        <v>13.374506147725253</v>
      </c>
      <c r="Y440" s="8"/>
      <c r="Z440" s="8"/>
      <c r="AA440" s="8"/>
      <c r="AB440" s="8">
        <f t="shared" si="45"/>
        <v>6.6872530738626264</v>
      </c>
      <c r="AC440" s="8"/>
      <c r="AD440" s="8"/>
    </row>
    <row r="441" spans="1:30" x14ac:dyDescent="0.2">
      <c r="A441" s="7" t="s">
        <v>4</v>
      </c>
      <c r="B441" s="7" t="s">
        <v>36</v>
      </c>
      <c r="C441" s="7" t="s">
        <v>9</v>
      </c>
      <c r="D441" s="7">
        <v>7</v>
      </c>
      <c r="E441" s="7">
        <v>107</v>
      </c>
      <c r="F441" s="7">
        <v>1</v>
      </c>
      <c r="G441" s="7" t="s">
        <v>25</v>
      </c>
      <c r="H441" s="7" t="s">
        <v>26</v>
      </c>
      <c r="I441" s="7">
        <v>1305</v>
      </c>
      <c r="J441" s="7">
        <v>1.0543</v>
      </c>
      <c r="K441" s="7">
        <v>1305</v>
      </c>
      <c r="L441" s="7">
        <v>1.325</v>
      </c>
      <c r="M441" s="7">
        <f t="shared" si="42"/>
        <v>0.27069999999999994</v>
      </c>
      <c r="N441" s="8">
        <v>3.6</v>
      </c>
      <c r="S441" s="8"/>
      <c r="T441" s="9">
        <v>41332</v>
      </c>
      <c r="U441" s="9">
        <v>41369</v>
      </c>
      <c r="V441" s="8">
        <v>37</v>
      </c>
      <c r="W441" s="8">
        <f t="shared" si="43"/>
        <v>3.9890802036205355</v>
      </c>
      <c r="X441" s="8">
        <f t="shared" si="44"/>
        <v>14.736166249059979</v>
      </c>
      <c r="Y441" s="8">
        <f>AVERAGE(X441:X446)</f>
        <v>7.1962872705480336</v>
      </c>
      <c r="Z441" s="8">
        <f>_xlfn.STDEV.S(X441:X446)</f>
        <v>7.7655472475077953</v>
      </c>
      <c r="AA441" s="8"/>
      <c r="AB441" s="8">
        <f t="shared" si="45"/>
        <v>7.3680831245299894</v>
      </c>
      <c r="AC441" s="8"/>
      <c r="AD441" s="8"/>
    </row>
    <row r="442" spans="1:30" x14ac:dyDescent="0.2">
      <c r="A442" s="7" t="s">
        <v>4</v>
      </c>
      <c r="B442" s="7" t="s">
        <v>36</v>
      </c>
      <c r="C442" s="7" t="s">
        <v>9</v>
      </c>
      <c r="D442" s="7">
        <v>7</v>
      </c>
      <c r="E442" s="7">
        <v>108</v>
      </c>
      <c r="F442" s="7">
        <v>2</v>
      </c>
      <c r="G442" s="7" t="s">
        <v>25</v>
      </c>
      <c r="H442" s="7" t="s">
        <v>26</v>
      </c>
      <c r="I442" s="7">
        <v>1315</v>
      </c>
      <c r="J442" s="7">
        <v>1.0550999999999999</v>
      </c>
      <c r="K442" s="7">
        <v>1315</v>
      </c>
      <c r="L442" s="7">
        <v>1.3684000000000001</v>
      </c>
      <c r="M442" s="7">
        <f t="shared" si="42"/>
        <v>0.31330000000000013</v>
      </c>
      <c r="N442" s="8">
        <v>0</v>
      </c>
      <c r="S442" s="8"/>
      <c r="T442" s="9">
        <v>41332</v>
      </c>
      <c r="U442" s="9">
        <v>41369</v>
      </c>
      <c r="V442" s="8">
        <v>37</v>
      </c>
      <c r="W442" s="8">
        <f t="shared" si="43"/>
        <v>0</v>
      </c>
      <c r="X442" s="8">
        <f t="shared" si="44"/>
        <v>0</v>
      </c>
      <c r="Y442" s="8"/>
      <c r="Z442" s="8"/>
      <c r="AA442" s="8"/>
      <c r="AB442" s="8">
        <f t="shared" si="45"/>
        <v>0</v>
      </c>
      <c r="AC442" s="8"/>
      <c r="AD442" s="8"/>
    </row>
    <row r="443" spans="1:30" x14ac:dyDescent="0.2">
      <c r="A443" s="7" t="s">
        <v>4</v>
      </c>
      <c r="B443" s="7" t="s">
        <v>36</v>
      </c>
      <c r="C443" s="7" t="s">
        <v>9</v>
      </c>
      <c r="D443" s="7">
        <v>7</v>
      </c>
      <c r="E443" s="7">
        <v>109</v>
      </c>
      <c r="F443" s="7">
        <v>3</v>
      </c>
      <c r="G443" s="7" t="s">
        <v>25</v>
      </c>
      <c r="H443" s="7" t="s">
        <v>26</v>
      </c>
      <c r="I443" s="7">
        <v>1325</v>
      </c>
      <c r="J443" s="7">
        <v>1.0547</v>
      </c>
      <c r="K443" s="7">
        <v>1325</v>
      </c>
      <c r="L443" s="7">
        <v>1.4471000000000001</v>
      </c>
      <c r="M443" s="7">
        <f t="shared" si="42"/>
        <v>0.39240000000000008</v>
      </c>
      <c r="N443" s="8">
        <v>0.6</v>
      </c>
      <c r="S443" s="8"/>
      <c r="T443" s="9">
        <v>41332</v>
      </c>
      <c r="U443" s="9">
        <v>41369</v>
      </c>
      <c r="V443" s="8">
        <v>37</v>
      </c>
      <c r="W443" s="8">
        <f t="shared" si="43"/>
        <v>0.66484670060342255</v>
      </c>
      <c r="X443" s="8">
        <f t="shared" si="44"/>
        <v>1.6943086151973048</v>
      </c>
      <c r="Y443" s="8"/>
      <c r="Z443" s="8"/>
      <c r="AA443" s="8"/>
      <c r="AB443" s="8">
        <f t="shared" si="45"/>
        <v>0.8471543075986524</v>
      </c>
      <c r="AC443" s="8"/>
      <c r="AD443" s="8"/>
    </row>
    <row r="444" spans="1:30" x14ac:dyDescent="0.2">
      <c r="A444" s="7" t="s">
        <v>4</v>
      </c>
      <c r="B444" s="7" t="s">
        <v>36</v>
      </c>
      <c r="C444" s="7" t="s">
        <v>9</v>
      </c>
      <c r="D444" s="7">
        <v>7</v>
      </c>
      <c r="E444" s="7">
        <v>110</v>
      </c>
      <c r="F444" s="7">
        <v>4</v>
      </c>
      <c r="G444" s="7" t="s">
        <v>25</v>
      </c>
      <c r="H444" s="7" t="s">
        <v>26</v>
      </c>
      <c r="I444" s="7">
        <v>1335</v>
      </c>
      <c r="J444" s="7">
        <v>1.0371999999999999</v>
      </c>
      <c r="K444" s="7">
        <v>1335</v>
      </c>
      <c r="L444" s="7">
        <v>1.4801</v>
      </c>
      <c r="M444" s="7">
        <f t="shared" si="42"/>
        <v>0.44290000000000007</v>
      </c>
      <c r="N444" s="8">
        <v>0</v>
      </c>
      <c r="S444" s="8"/>
      <c r="T444" s="9">
        <v>41332</v>
      </c>
      <c r="U444" s="9">
        <v>41369</v>
      </c>
      <c r="V444" s="8">
        <v>37</v>
      </c>
      <c r="W444" s="8">
        <f t="shared" si="43"/>
        <v>0</v>
      </c>
      <c r="X444" s="8">
        <f t="shared" si="44"/>
        <v>0</v>
      </c>
      <c r="Y444" s="8"/>
      <c r="Z444" s="8"/>
      <c r="AA444" s="8"/>
      <c r="AB444" s="8">
        <f t="shared" si="45"/>
        <v>0</v>
      </c>
      <c r="AC444" s="8"/>
      <c r="AD444" s="8"/>
    </row>
    <row r="445" spans="1:30" x14ac:dyDescent="0.2">
      <c r="A445" s="7" t="s">
        <v>4</v>
      </c>
      <c r="B445" s="7" t="s">
        <v>36</v>
      </c>
      <c r="C445" s="7" t="s">
        <v>9</v>
      </c>
      <c r="D445" s="7">
        <v>7</v>
      </c>
      <c r="E445" s="7">
        <v>111</v>
      </c>
      <c r="F445" s="7">
        <v>5</v>
      </c>
      <c r="G445" s="7" t="s">
        <v>25</v>
      </c>
      <c r="H445" s="7" t="s">
        <v>26</v>
      </c>
      <c r="I445" s="7">
        <v>1345</v>
      </c>
      <c r="J445" s="7">
        <v>1.0388999999999999</v>
      </c>
      <c r="K445" s="7">
        <v>1345</v>
      </c>
      <c r="L445" s="7">
        <v>1.4355</v>
      </c>
      <c r="M445" s="7">
        <f t="shared" si="42"/>
        <v>0.39660000000000006</v>
      </c>
      <c r="N445" s="8">
        <v>3.3</v>
      </c>
      <c r="S445" s="8"/>
      <c r="T445" s="9">
        <v>41332</v>
      </c>
      <c r="U445" s="9">
        <v>41369</v>
      </c>
      <c r="V445" s="8">
        <v>37</v>
      </c>
      <c r="W445" s="8">
        <f t="shared" si="43"/>
        <v>3.656656853318824</v>
      </c>
      <c r="X445" s="8">
        <f t="shared" si="44"/>
        <v>9.2200122373142293</v>
      </c>
      <c r="Y445" s="8"/>
      <c r="Z445" s="8"/>
      <c r="AA445" s="8"/>
      <c r="AB445" s="8">
        <f t="shared" si="45"/>
        <v>4.6100061186571146</v>
      </c>
      <c r="AC445" s="8"/>
      <c r="AD445" s="8"/>
    </row>
    <row r="446" spans="1:30" x14ac:dyDescent="0.2">
      <c r="A446" s="7" t="s">
        <v>4</v>
      </c>
      <c r="B446" s="7" t="s">
        <v>36</v>
      </c>
      <c r="C446" s="7" t="s">
        <v>9</v>
      </c>
      <c r="D446" s="7">
        <v>7</v>
      </c>
      <c r="E446" s="7">
        <v>112</v>
      </c>
      <c r="F446" s="7">
        <v>6</v>
      </c>
      <c r="G446" s="7" t="s">
        <v>25</v>
      </c>
      <c r="H446" s="7" t="s">
        <v>26</v>
      </c>
      <c r="I446" s="7">
        <v>1355</v>
      </c>
      <c r="J446" s="7">
        <v>1.0579000000000001</v>
      </c>
      <c r="K446" s="7">
        <v>1355</v>
      </c>
      <c r="L446" s="7">
        <v>1.4309000000000001</v>
      </c>
      <c r="M446" s="7">
        <f t="shared" si="42"/>
        <v>0.373</v>
      </c>
      <c r="N446" s="8">
        <v>5.9</v>
      </c>
      <c r="S446" s="8"/>
      <c r="T446" s="9">
        <v>41332</v>
      </c>
      <c r="U446" s="9">
        <v>41369</v>
      </c>
      <c r="V446" s="8">
        <v>37</v>
      </c>
      <c r="W446" s="8">
        <f t="shared" si="43"/>
        <v>6.5376592226003227</v>
      </c>
      <c r="X446" s="8">
        <f t="shared" si="44"/>
        <v>17.527236521716684</v>
      </c>
      <c r="Y446" s="8"/>
      <c r="Z446" s="8"/>
      <c r="AA446" s="8"/>
      <c r="AB446" s="8">
        <f t="shared" si="45"/>
        <v>8.7636182608583422</v>
      </c>
      <c r="AC446" s="8"/>
      <c r="AD446" s="8"/>
    </row>
    <row r="447" spans="1:30" x14ac:dyDescent="0.2">
      <c r="A447" s="7" t="s">
        <v>4</v>
      </c>
      <c r="B447" s="7" t="s">
        <v>36</v>
      </c>
      <c r="C447" s="7" t="s">
        <v>9</v>
      </c>
      <c r="D447" s="7">
        <v>24</v>
      </c>
      <c r="E447" s="7">
        <v>113</v>
      </c>
      <c r="F447" s="7">
        <v>1</v>
      </c>
      <c r="G447" s="7" t="s">
        <v>25</v>
      </c>
      <c r="H447" s="7" t="s">
        <v>26</v>
      </c>
      <c r="I447" s="7">
        <v>1485</v>
      </c>
      <c r="J447" s="7">
        <v>1.0482</v>
      </c>
      <c r="K447" s="7">
        <v>1485</v>
      </c>
      <c r="L447" s="7">
        <v>1.5867</v>
      </c>
      <c r="M447" s="7">
        <f t="shared" si="42"/>
        <v>0.53849999999999998</v>
      </c>
      <c r="N447" s="8">
        <v>3.5</v>
      </c>
      <c r="S447" s="8"/>
      <c r="T447" s="9">
        <v>41332</v>
      </c>
      <c r="U447" s="9">
        <v>41369</v>
      </c>
      <c r="V447" s="8">
        <v>37</v>
      </c>
      <c r="W447" s="8">
        <f t="shared" si="43"/>
        <v>3.8782724201866317</v>
      </c>
      <c r="X447" s="8">
        <f t="shared" si="44"/>
        <v>7.201991495239799</v>
      </c>
      <c r="Y447" s="8">
        <f>AVERAGE(X447:X452)</f>
        <v>18.558429297825715</v>
      </c>
      <c r="Z447" s="8">
        <f>_xlfn.STDEV.S(X447:X452)</f>
        <v>8.9039925743613466</v>
      </c>
      <c r="AA447" s="8"/>
      <c r="AB447" s="8">
        <f t="shared" si="45"/>
        <v>3.6009957476198995</v>
      </c>
      <c r="AC447" s="8"/>
      <c r="AD447" s="8"/>
    </row>
    <row r="448" spans="1:30" x14ac:dyDescent="0.2">
      <c r="A448" s="7" t="s">
        <v>4</v>
      </c>
      <c r="B448" s="7" t="s">
        <v>36</v>
      </c>
      <c r="C448" s="7" t="s">
        <v>9</v>
      </c>
      <c r="D448" s="7">
        <v>24</v>
      </c>
      <c r="E448" s="7">
        <v>114</v>
      </c>
      <c r="F448" s="7">
        <v>2</v>
      </c>
      <c r="G448" s="7" t="s">
        <v>25</v>
      </c>
      <c r="H448" s="7" t="s">
        <v>26</v>
      </c>
      <c r="I448" s="7">
        <v>1495</v>
      </c>
      <c r="J448" s="7">
        <v>1.0566</v>
      </c>
      <c r="K448" s="7">
        <v>1495</v>
      </c>
      <c r="L448" s="7">
        <v>1.7414000000000001</v>
      </c>
      <c r="M448" s="7">
        <f t="shared" si="42"/>
        <v>0.68480000000000008</v>
      </c>
      <c r="N448" s="8">
        <v>12.8</v>
      </c>
      <c r="S448" s="8"/>
      <c r="T448" s="9">
        <v>41332</v>
      </c>
      <c r="U448" s="9">
        <v>41369</v>
      </c>
      <c r="V448" s="8">
        <v>37</v>
      </c>
      <c r="W448" s="8">
        <f t="shared" si="43"/>
        <v>14.183396279539682</v>
      </c>
      <c r="X448" s="8">
        <f t="shared" si="44"/>
        <v>20.711735221290422</v>
      </c>
      <c r="Y448" s="8"/>
      <c r="Z448" s="8"/>
      <c r="AA448" s="8"/>
      <c r="AB448" s="8">
        <f t="shared" si="45"/>
        <v>10.355867610645211</v>
      </c>
      <c r="AC448" s="8"/>
      <c r="AD448" s="8"/>
    </row>
    <row r="449" spans="1:30" x14ac:dyDescent="0.2">
      <c r="A449" s="7" t="s">
        <v>4</v>
      </c>
      <c r="B449" s="7" t="s">
        <v>36</v>
      </c>
      <c r="C449" s="7" t="s">
        <v>9</v>
      </c>
      <c r="D449" s="7">
        <v>24</v>
      </c>
      <c r="E449" s="7">
        <v>115</v>
      </c>
      <c r="F449" s="7">
        <v>3</v>
      </c>
      <c r="G449" s="7" t="s">
        <v>25</v>
      </c>
      <c r="H449" s="7" t="s">
        <v>26</v>
      </c>
      <c r="I449" s="7">
        <v>1505</v>
      </c>
      <c r="J449" s="7">
        <v>1.0559000000000001</v>
      </c>
      <c r="K449" s="7">
        <v>1505</v>
      </c>
      <c r="L449" s="7">
        <v>1.3552</v>
      </c>
      <c r="M449" s="7">
        <f t="shared" si="42"/>
        <v>0.2992999999999999</v>
      </c>
      <c r="N449" s="8">
        <v>3.7</v>
      </c>
      <c r="S449" s="8"/>
      <c r="T449" s="9">
        <v>41332</v>
      </c>
      <c r="U449" s="9">
        <v>41369</v>
      </c>
      <c r="V449" s="8">
        <v>37</v>
      </c>
      <c r="W449" s="8">
        <f t="shared" si="43"/>
        <v>4.0998879870544398</v>
      </c>
      <c r="X449" s="8">
        <f t="shared" si="44"/>
        <v>13.698255887251724</v>
      </c>
      <c r="Y449" s="8"/>
      <c r="Z449" s="8"/>
      <c r="AA449" s="8"/>
      <c r="AB449" s="8">
        <f t="shared" si="45"/>
        <v>6.8491279436258621</v>
      </c>
      <c r="AC449" s="8"/>
      <c r="AD449" s="8"/>
    </row>
    <row r="450" spans="1:30" x14ac:dyDescent="0.2">
      <c r="A450" s="7" t="s">
        <v>4</v>
      </c>
      <c r="B450" s="7" t="s">
        <v>36</v>
      </c>
      <c r="C450" s="7" t="s">
        <v>9</v>
      </c>
      <c r="D450" s="7">
        <v>24</v>
      </c>
      <c r="E450" s="7">
        <v>116</v>
      </c>
      <c r="F450" s="7">
        <v>4</v>
      </c>
      <c r="G450" s="7" t="s">
        <v>25</v>
      </c>
      <c r="H450" s="7" t="s">
        <v>26</v>
      </c>
      <c r="I450" s="7">
        <v>1515</v>
      </c>
      <c r="J450" s="7">
        <v>1.0488999999999999</v>
      </c>
      <c r="K450" s="7">
        <v>1515</v>
      </c>
      <c r="L450" s="7">
        <v>1.6462000000000001</v>
      </c>
      <c r="M450" s="7">
        <f t="shared" si="42"/>
        <v>0.59730000000000016</v>
      </c>
      <c r="N450" s="8">
        <v>7.8</v>
      </c>
      <c r="S450" s="8"/>
      <c r="T450" s="9">
        <v>41332</v>
      </c>
      <c r="U450" s="9">
        <v>41369</v>
      </c>
      <c r="V450" s="8">
        <v>37</v>
      </c>
      <c r="W450" s="8">
        <f t="shared" si="43"/>
        <v>8.6430071078444932</v>
      </c>
      <c r="X450" s="8">
        <f t="shared" si="44"/>
        <v>14.470127419796569</v>
      </c>
      <c r="Y450" s="8"/>
      <c r="Z450" s="8"/>
      <c r="AA450" s="8"/>
      <c r="AB450" s="8">
        <f t="shared" si="45"/>
        <v>7.2350637098982844</v>
      </c>
      <c r="AC450" s="8"/>
      <c r="AD450" s="8"/>
    </row>
    <row r="451" spans="1:30" x14ac:dyDescent="0.2">
      <c r="A451" s="7" t="s">
        <v>4</v>
      </c>
      <c r="B451" s="7" t="s">
        <v>36</v>
      </c>
      <c r="C451" s="7" t="s">
        <v>9</v>
      </c>
      <c r="D451" s="7">
        <v>24</v>
      </c>
      <c r="E451" s="7">
        <v>117</v>
      </c>
      <c r="F451" s="7">
        <v>5</v>
      </c>
      <c r="G451" s="7" t="s">
        <v>25</v>
      </c>
      <c r="H451" s="7" t="s">
        <v>26</v>
      </c>
      <c r="I451" s="7">
        <v>1525</v>
      </c>
      <c r="J451" s="7">
        <v>1.0629</v>
      </c>
      <c r="K451" s="7">
        <v>1525</v>
      </c>
      <c r="L451" s="7">
        <v>1.4162999999999999</v>
      </c>
      <c r="M451" s="7">
        <f t="shared" si="42"/>
        <v>0.35339999999999994</v>
      </c>
      <c r="N451" s="8">
        <v>7.1</v>
      </c>
      <c r="S451" s="8"/>
      <c r="T451" s="9">
        <v>41332</v>
      </c>
      <c r="U451" s="9">
        <v>41369</v>
      </c>
      <c r="V451" s="8">
        <v>37</v>
      </c>
      <c r="W451" s="8">
        <f t="shared" si="43"/>
        <v>7.8673526238071663</v>
      </c>
      <c r="X451" s="8">
        <f t="shared" si="44"/>
        <v>22.261891974553389</v>
      </c>
      <c r="Y451" s="8"/>
      <c r="Z451" s="8"/>
      <c r="AA451" s="8"/>
      <c r="AB451" s="8">
        <f t="shared" si="45"/>
        <v>11.130945987276695</v>
      </c>
      <c r="AC451" s="8"/>
      <c r="AD451" s="8"/>
    </row>
    <row r="452" spans="1:30" x14ac:dyDescent="0.2">
      <c r="A452" s="7" t="s">
        <v>4</v>
      </c>
      <c r="B452" s="7" t="s">
        <v>36</v>
      </c>
      <c r="C452" s="7" t="s">
        <v>9</v>
      </c>
      <c r="D452" s="7">
        <v>24</v>
      </c>
      <c r="E452" s="7">
        <v>118</v>
      </c>
      <c r="F452" s="7">
        <v>6</v>
      </c>
      <c r="G452" s="7" t="s">
        <v>25</v>
      </c>
      <c r="H452" s="7" t="s">
        <v>26</v>
      </c>
      <c r="I452" s="7">
        <v>1535</v>
      </c>
      <c r="J452" s="7">
        <v>1.0551999999999999</v>
      </c>
      <c r="K452" s="7">
        <v>1535</v>
      </c>
      <c r="L452" s="7">
        <v>1.3607</v>
      </c>
      <c r="M452" s="7">
        <f t="shared" si="42"/>
        <v>0.3055000000000001</v>
      </c>
      <c r="N452" s="8">
        <v>9.1</v>
      </c>
      <c r="S452" s="8"/>
      <c r="T452" s="9">
        <v>41332</v>
      </c>
      <c r="U452" s="9">
        <v>41369</v>
      </c>
      <c r="V452" s="8">
        <v>37</v>
      </c>
      <c r="W452" s="8">
        <f t="shared" si="43"/>
        <v>10.083508292485241</v>
      </c>
      <c r="X452" s="8">
        <f t="shared" si="44"/>
        <v>33.006573788822386</v>
      </c>
      <c r="Y452" s="8"/>
      <c r="Z452" s="8"/>
      <c r="AA452" s="8"/>
      <c r="AB452" s="8">
        <f t="shared" si="45"/>
        <v>16.503286894411193</v>
      </c>
      <c r="AC452" s="8"/>
      <c r="AD452" s="8"/>
    </row>
    <row r="453" spans="1:30" x14ac:dyDescent="0.2">
      <c r="A453" s="7" t="s">
        <v>4</v>
      </c>
      <c r="B453" s="7" t="s">
        <v>36</v>
      </c>
      <c r="C453" s="7" t="s">
        <v>9</v>
      </c>
      <c r="D453" s="7">
        <v>48</v>
      </c>
      <c r="E453" s="7">
        <v>119</v>
      </c>
      <c r="F453" s="7">
        <v>1</v>
      </c>
      <c r="G453" s="7" t="s">
        <v>25</v>
      </c>
      <c r="H453" s="7" t="s">
        <v>26</v>
      </c>
      <c r="I453" s="7">
        <v>1665</v>
      </c>
      <c r="J453" s="7">
        <v>1.0562</v>
      </c>
      <c r="K453" s="7">
        <v>1665</v>
      </c>
      <c r="L453" s="7">
        <v>1.4560999999999999</v>
      </c>
      <c r="M453" s="7">
        <f t="shared" si="42"/>
        <v>0.39989999999999992</v>
      </c>
      <c r="N453" s="8">
        <v>6.7</v>
      </c>
      <c r="S453" s="8"/>
      <c r="T453" s="9">
        <v>41332</v>
      </c>
      <c r="U453" s="9">
        <v>41369</v>
      </c>
      <c r="V453" s="8">
        <v>37</v>
      </c>
      <c r="W453" s="8">
        <f t="shared" si="43"/>
        <v>7.4241214900715526</v>
      </c>
      <c r="X453" s="8">
        <f t="shared" si="44"/>
        <v>18.56494496141924</v>
      </c>
      <c r="Y453" s="8">
        <f>AVERAGE(X453:X458)</f>
        <v>23.521093131797826</v>
      </c>
      <c r="Z453" s="8">
        <f>_xlfn.STDEV.S(X453:X458)</f>
        <v>5.0736586149567966</v>
      </c>
      <c r="AA453" s="8"/>
      <c r="AB453" s="8">
        <f t="shared" si="45"/>
        <v>9.2824724807096199</v>
      </c>
      <c r="AC453" s="8"/>
      <c r="AD453" s="8"/>
    </row>
    <row r="454" spans="1:30" x14ac:dyDescent="0.2">
      <c r="A454" s="7" t="s">
        <v>4</v>
      </c>
      <c r="B454" s="7" t="s">
        <v>36</v>
      </c>
      <c r="C454" s="7" t="s">
        <v>9</v>
      </c>
      <c r="D454" s="7">
        <v>48</v>
      </c>
      <c r="E454" s="7">
        <v>120</v>
      </c>
      <c r="F454" s="7">
        <v>2</v>
      </c>
      <c r="G454" s="7" t="s">
        <v>25</v>
      </c>
      <c r="H454" s="7" t="s">
        <v>26</v>
      </c>
      <c r="I454" s="7">
        <v>1675</v>
      </c>
      <c r="J454" s="7">
        <v>1.0579000000000001</v>
      </c>
      <c r="K454" s="7">
        <v>1675</v>
      </c>
      <c r="L454" s="7">
        <v>1.54</v>
      </c>
      <c r="M454" s="7">
        <f t="shared" si="42"/>
        <v>0.48209999999999997</v>
      </c>
      <c r="N454" s="8">
        <v>7.1</v>
      </c>
      <c r="S454" s="8"/>
      <c r="T454" s="9">
        <v>41332</v>
      </c>
      <c r="U454" s="9">
        <v>41369</v>
      </c>
      <c r="V454" s="8">
        <v>37</v>
      </c>
      <c r="W454" s="8">
        <f t="shared" si="43"/>
        <v>7.8673526238071663</v>
      </c>
      <c r="X454" s="8">
        <f t="shared" si="44"/>
        <v>16.318922679541934</v>
      </c>
      <c r="Y454" s="8"/>
      <c r="Z454" s="8"/>
      <c r="AA454" s="8"/>
      <c r="AB454" s="8">
        <f t="shared" si="45"/>
        <v>8.1594613397709672</v>
      </c>
      <c r="AC454" s="8"/>
      <c r="AD454" s="8"/>
    </row>
    <row r="455" spans="1:30" x14ac:dyDescent="0.2">
      <c r="A455" s="7" t="s">
        <v>4</v>
      </c>
      <c r="B455" s="7" t="s">
        <v>36</v>
      </c>
      <c r="C455" s="7" t="s">
        <v>9</v>
      </c>
      <c r="D455" s="7">
        <v>48</v>
      </c>
      <c r="E455" s="7">
        <v>121</v>
      </c>
      <c r="F455" s="7">
        <v>3</v>
      </c>
      <c r="G455" s="7" t="s">
        <v>25</v>
      </c>
      <c r="H455" s="7" t="s">
        <v>26</v>
      </c>
      <c r="I455" s="7">
        <v>1685</v>
      </c>
      <c r="J455" s="7">
        <v>1.0576000000000001</v>
      </c>
      <c r="K455" s="7">
        <v>1685</v>
      </c>
      <c r="L455" s="7">
        <v>1.3862000000000001</v>
      </c>
      <c r="M455" s="7">
        <f t="shared" si="42"/>
        <v>0.3286</v>
      </c>
      <c r="N455" s="8">
        <v>7.9</v>
      </c>
      <c r="S455" s="8"/>
      <c r="T455" s="9">
        <v>41332</v>
      </c>
      <c r="U455" s="9">
        <v>41369</v>
      </c>
      <c r="V455" s="8">
        <v>37</v>
      </c>
      <c r="W455" s="8">
        <f t="shared" si="43"/>
        <v>8.7538148912783971</v>
      </c>
      <c r="X455" s="8">
        <f t="shared" si="44"/>
        <v>26.639728823123544</v>
      </c>
      <c r="Y455" s="8"/>
      <c r="Z455" s="8"/>
      <c r="AA455" s="8"/>
      <c r="AB455" s="8">
        <f t="shared" si="45"/>
        <v>13.319864411561772</v>
      </c>
      <c r="AC455" s="8"/>
      <c r="AD455" s="8"/>
    </row>
    <row r="456" spans="1:30" x14ac:dyDescent="0.2">
      <c r="A456" s="7" t="s">
        <v>4</v>
      </c>
      <c r="B456" s="7" t="s">
        <v>36</v>
      </c>
      <c r="C456" s="7" t="s">
        <v>9</v>
      </c>
      <c r="D456" s="7">
        <v>48</v>
      </c>
      <c r="E456" s="7">
        <v>122</v>
      </c>
      <c r="F456" s="7">
        <v>4</v>
      </c>
      <c r="G456" s="7" t="s">
        <v>25</v>
      </c>
      <c r="H456" s="7" t="s">
        <v>26</v>
      </c>
      <c r="I456" s="7">
        <v>1695</v>
      </c>
      <c r="J456" s="7">
        <v>1.0508999999999999</v>
      </c>
      <c r="K456" s="7">
        <v>1695</v>
      </c>
      <c r="L456" s="7">
        <v>1.474</v>
      </c>
      <c r="M456" s="7">
        <f t="shared" si="42"/>
        <v>0.42310000000000003</v>
      </c>
      <c r="N456" s="8">
        <v>9.3000000000000007</v>
      </c>
      <c r="S456" s="8"/>
      <c r="T456" s="9">
        <v>41332</v>
      </c>
      <c r="U456" s="9">
        <v>41369</v>
      </c>
      <c r="V456" s="8">
        <v>37</v>
      </c>
      <c r="W456" s="8">
        <f t="shared" si="43"/>
        <v>10.305123859353051</v>
      </c>
      <c r="X456" s="8">
        <f t="shared" si="44"/>
        <v>24.356236963727369</v>
      </c>
      <c r="Y456" s="8"/>
      <c r="Z456" s="8"/>
      <c r="AA456" s="8"/>
      <c r="AB456" s="8">
        <f t="shared" si="45"/>
        <v>12.178118481863685</v>
      </c>
      <c r="AC456" s="8"/>
      <c r="AD456" s="8"/>
    </row>
    <row r="457" spans="1:30" x14ac:dyDescent="0.2">
      <c r="A457" s="7" t="s">
        <v>4</v>
      </c>
      <c r="B457" s="7" t="s">
        <v>36</v>
      </c>
      <c r="C457" s="7" t="s">
        <v>9</v>
      </c>
      <c r="D457" s="7">
        <v>48</v>
      </c>
      <c r="E457" s="7">
        <v>123</v>
      </c>
      <c r="F457" s="7">
        <v>5</v>
      </c>
      <c r="G457" s="7" t="s">
        <v>25</v>
      </c>
      <c r="H457" s="7" t="s">
        <v>26</v>
      </c>
      <c r="I457" s="7">
        <v>1705</v>
      </c>
      <c r="J457" s="7">
        <v>1.0623</v>
      </c>
      <c r="K457" s="7">
        <v>1705</v>
      </c>
      <c r="L457" s="7">
        <v>1.6304000000000001</v>
      </c>
      <c r="M457" s="7">
        <f t="shared" si="42"/>
        <v>0.56810000000000005</v>
      </c>
      <c r="N457" s="8">
        <v>15.2</v>
      </c>
      <c r="S457" s="8"/>
      <c r="T457" s="9">
        <v>41332</v>
      </c>
      <c r="U457" s="9">
        <v>41369</v>
      </c>
      <c r="V457" s="8">
        <v>37</v>
      </c>
      <c r="W457" s="8">
        <f t="shared" si="43"/>
        <v>16.842783081953371</v>
      </c>
      <c r="X457" s="8">
        <f t="shared" si="44"/>
        <v>29.647567473954179</v>
      </c>
      <c r="Y457" s="8"/>
      <c r="Z457" s="8"/>
      <c r="AA457" s="8"/>
      <c r="AB457" s="8">
        <f t="shared" si="45"/>
        <v>14.82378373697709</v>
      </c>
      <c r="AC457" s="8"/>
      <c r="AD457" s="8"/>
    </row>
    <row r="458" spans="1:30" x14ac:dyDescent="0.2">
      <c r="A458" s="7" t="s">
        <v>4</v>
      </c>
      <c r="B458" s="7" t="s">
        <v>36</v>
      </c>
      <c r="C458" s="7" t="s">
        <v>9</v>
      </c>
      <c r="D458" s="7">
        <v>48</v>
      </c>
      <c r="E458" s="7">
        <v>124</v>
      </c>
      <c r="F458" s="7">
        <v>6</v>
      </c>
      <c r="G458" s="7" t="s">
        <v>25</v>
      </c>
      <c r="H458" s="7" t="s">
        <v>26</v>
      </c>
      <c r="I458" s="7">
        <v>1715</v>
      </c>
      <c r="J458" s="7">
        <v>1.0559000000000001</v>
      </c>
      <c r="K458" s="7">
        <v>1715</v>
      </c>
      <c r="L458" s="7">
        <v>1.3589</v>
      </c>
      <c r="M458" s="7">
        <f t="shared" si="42"/>
        <v>0.30299999999999994</v>
      </c>
      <c r="N458" s="8">
        <v>7</v>
      </c>
      <c r="S458" s="8"/>
      <c r="T458" s="9">
        <v>41332</v>
      </c>
      <c r="U458" s="9">
        <v>41369</v>
      </c>
      <c r="V458" s="8">
        <v>37</v>
      </c>
      <c r="W458" s="8">
        <f t="shared" si="43"/>
        <v>7.7565448403732633</v>
      </c>
      <c r="X458" s="8">
        <f t="shared" si="44"/>
        <v>25.599157889020677</v>
      </c>
      <c r="Y458" s="8"/>
      <c r="Z458" s="8"/>
      <c r="AA458" s="8"/>
      <c r="AB458" s="8">
        <f t="shared" si="45"/>
        <v>12.799578944510339</v>
      </c>
      <c r="AC458" s="8"/>
      <c r="AD458" s="8"/>
    </row>
    <row r="459" spans="1:30" x14ac:dyDescent="0.2">
      <c r="A459" s="7" t="s">
        <v>4</v>
      </c>
      <c r="B459" s="7" t="s">
        <v>36</v>
      </c>
      <c r="C459" s="7" t="s">
        <v>6</v>
      </c>
      <c r="D459" s="7">
        <v>3</v>
      </c>
      <c r="E459" s="7">
        <v>125</v>
      </c>
      <c r="F459" s="7">
        <v>1</v>
      </c>
      <c r="G459" s="7" t="s">
        <v>25</v>
      </c>
      <c r="H459" s="7" t="s">
        <v>26</v>
      </c>
      <c r="I459" s="7">
        <v>1005</v>
      </c>
      <c r="J459" s="7">
        <v>1.0486</v>
      </c>
      <c r="K459" s="7">
        <v>1005</v>
      </c>
      <c r="L459" s="7">
        <v>1.48</v>
      </c>
      <c r="M459" s="7">
        <f t="shared" si="42"/>
        <v>0.43140000000000001</v>
      </c>
      <c r="N459" s="8">
        <v>0</v>
      </c>
      <c r="O459" s="3">
        <f>AVERAGE(N459:N482)</f>
        <v>0.62222222222222223</v>
      </c>
      <c r="P459" s="8">
        <v>0</v>
      </c>
      <c r="S459" s="8"/>
      <c r="T459" s="9">
        <v>41332</v>
      </c>
      <c r="U459" s="9">
        <v>41369</v>
      </c>
      <c r="V459" s="8">
        <v>37</v>
      </c>
      <c r="W459" s="8">
        <f t="shared" si="43"/>
        <v>0</v>
      </c>
      <c r="X459" s="8">
        <f t="shared" si="44"/>
        <v>0</v>
      </c>
      <c r="Y459" s="8">
        <f>AVERAGE(X459:X464)</f>
        <v>2.8199670579829372</v>
      </c>
      <c r="Z459" s="8">
        <f>_xlfn.STDEV.S(X459:X464)</f>
        <v>3.8054343362486454</v>
      </c>
      <c r="AA459" s="8"/>
      <c r="AB459" s="8"/>
      <c r="AC459" s="8"/>
      <c r="AD459" s="8"/>
    </row>
    <row r="460" spans="1:30" x14ac:dyDescent="0.2">
      <c r="A460" s="7" t="s">
        <v>4</v>
      </c>
      <c r="B460" s="7" t="s">
        <v>36</v>
      </c>
      <c r="C460" s="7" t="s">
        <v>6</v>
      </c>
      <c r="D460" s="7">
        <v>3</v>
      </c>
      <c r="E460" s="7">
        <v>126</v>
      </c>
      <c r="F460" s="7">
        <v>2</v>
      </c>
      <c r="G460" s="7" t="s">
        <v>25</v>
      </c>
      <c r="H460" s="7" t="s">
        <v>26</v>
      </c>
      <c r="I460" s="7">
        <v>1015</v>
      </c>
      <c r="J460" s="7">
        <v>1.0404</v>
      </c>
      <c r="K460" s="7">
        <v>1015</v>
      </c>
      <c r="L460" s="7">
        <v>1.5458000000000001</v>
      </c>
      <c r="M460" s="7">
        <f t="shared" si="42"/>
        <v>0.50540000000000007</v>
      </c>
      <c r="N460" s="8">
        <v>1.4</v>
      </c>
      <c r="P460" s="8">
        <v>0</v>
      </c>
      <c r="S460" s="8"/>
      <c r="T460" s="9">
        <v>41332</v>
      </c>
      <c r="U460" s="9">
        <v>41369</v>
      </c>
      <c r="V460" s="8">
        <v>37</v>
      </c>
      <c r="W460" s="8">
        <f t="shared" si="43"/>
        <v>1.5513089680746526</v>
      </c>
      <c r="X460" s="8">
        <f t="shared" si="44"/>
        <v>3.069467685149688</v>
      </c>
      <c r="Y460" s="8"/>
      <c r="Z460" s="8"/>
      <c r="AA460" s="8"/>
      <c r="AB460" s="8"/>
      <c r="AC460" s="8"/>
      <c r="AD460" s="8"/>
    </row>
    <row r="461" spans="1:30" x14ac:dyDescent="0.2">
      <c r="A461" s="7" t="s">
        <v>4</v>
      </c>
      <c r="B461" s="7" t="s">
        <v>36</v>
      </c>
      <c r="C461" s="7" t="s">
        <v>6</v>
      </c>
      <c r="D461" s="7">
        <v>3</v>
      </c>
      <c r="E461" s="7">
        <v>127</v>
      </c>
      <c r="F461" s="7">
        <v>3</v>
      </c>
      <c r="G461" s="7" t="s">
        <v>25</v>
      </c>
      <c r="H461" s="7" t="s">
        <v>26</v>
      </c>
      <c r="I461" s="7">
        <v>1025</v>
      </c>
      <c r="J461" s="7">
        <v>1.0463</v>
      </c>
      <c r="K461" s="7">
        <v>1025</v>
      </c>
      <c r="L461" s="7">
        <v>1.5976999999999999</v>
      </c>
      <c r="M461" s="7">
        <f t="shared" si="42"/>
        <v>0.55139999999999989</v>
      </c>
      <c r="N461" s="8">
        <v>0</v>
      </c>
      <c r="P461" s="8">
        <v>0</v>
      </c>
      <c r="S461" s="8"/>
      <c r="T461" s="9">
        <v>41332</v>
      </c>
      <c r="U461" s="9">
        <v>41369</v>
      </c>
      <c r="V461" s="8">
        <v>37</v>
      </c>
      <c r="W461" s="8">
        <f t="shared" si="43"/>
        <v>0</v>
      </c>
      <c r="X461" s="8">
        <f t="shared" si="44"/>
        <v>0</v>
      </c>
      <c r="Y461" s="8"/>
      <c r="Z461" s="8"/>
      <c r="AA461" s="8"/>
      <c r="AB461" s="8"/>
      <c r="AC461" s="8"/>
      <c r="AD461" s="8"/>
    </row>
    <row r="462" spans="1:30" x14ac:dyDescent="0.2">
      <c r="A462" s="7" t="s">
        <v>4</v>
      </c>
      <c r="B462" s="7" t="s">
        <v>36</v>
      </c>
      <c r="C462" s="7" t="s">
        <v>6</v>
      </c>
      <c r="D462" s="7">
        <v>3</v>
      </c>
      <c r="E462" s="7">
        <v>128</v>
      </c>
      <c r="F462" s="7">
        <v>4</v>
      </c>
      <c r="G462" s="7" t="s">
        <v>25</v>
      </c>
      <c r="H462" s="7" t="s">
        <v>26</v>
      </c>
      <c r="I462" s="7">
        <v>1035</v>
      </c>
      <c r="J462" s="7">
        <v>1.0386</v>
      </c>
      <c r="K462" s="7">
        <v>1035</v>
      </c>
      <c r="L462" s="7">
        <v>1.5159</v>
      </c>
      <c r="M462" s="7">
        <f t="shared" si="42"/>
        <v>0.47730000000000006</v>
      </c>
      <c r="N462" s="8">
        <v>0</v>
      </c>
      <c r="P462" s="8">
        <v>0</v>
      </c>
      <c r="S462" s="8"/>
      <c r="T462" s="9">
        <v>41332</v>
      </c>
      <c r="U462" s="9">
        <v>41369</v>
      </c>
      <c r="V462" s="8">
        <v>37</v>
      </c>
      <c r="W462" s="8">
        <f t="shared" si="43"/>
        <v>0</v>
      </c>
      <c r="X462" s="8">
        <f t="shared" si="44"/>
        <v>0</v>
      </c>
      <c r="Y462" s="8"/>
      <c r="Z462" s="8"/>
      <c r="AA462" s="8"/>
      <c r="AB462" s="8"/>
      <c r="AC462" s="8"/>
      <c r="AD462" s="8"/>
    </row>
    <row r="463" spans="1:30" x14ac:dyDescent="0.2">
      <c r="A463" s="7" t="s">
        <v>4</v>
      </c>
      <c r="B463" s="7" t="s">
        <v>36</v>
      </c>
      <c r="C463" s="7" t="s">
        <v>6</v>
      </c>
      <c r="D463" s="7">
        <v>3</v>
      </c>
      <c r="E463" s="7">
        <v>129</v>
      </c>
      <c r="F463" s="7">
        <v>5</v>
      </c>
      <c r="G463" s="7" t="s">
        <v>25</v>
      </c>
      <c r="H463" s="7" t="s">
        <v>26</v>
      </c>
      <c r="I463" s="7">
        <v>1045</v>
      </c>
      <c r="J463" s="7">
        <v>1.0548999999999999</v>
      </c>
      <c r="K463" s="7">
        <v>1045</v>
      </c>
      <c r="L463" s="7">
        <v>1.5553999999999999</v>
      </c>
      <c r="M463" s="7">
        <f>L463-J463</f>
        <v>0.50049999999999994</v>
      </c>
      <c r="N463" s="8">
        <v>1.9</v>
      </c>
      <c r="P463" s="8">
        <v>0</v>
      </c>
      <c r="S463" s="8"/>
      <c r="T463" s="9">
        <v>41332</v>
      </c>
      <c r="U463" s="9">
        <v>41369</v>
      </c>
      <c r="V463" s="8">
        <v>37</v>
      </c>
      <c r="W463" s="8">
        <f>N463*EXP((LN(2)/$S$3)*V463)</f>
        <v>2.1053478852441714</v>
      </c>
      <c r="X463" s="8">
        <f>W463/M463</f>
        <v>4.2064892812071362</v>
      </c>
      <c r="Y463" s="8"/>
      <c r="Z463" s="8"/>
      <c r="AA463" s="8"/>
      <c r="AB463" s="8"/>
      <c r="AC463" s="8"/>
      <c r="AD463" s="8"/>
    </row>
    <row r="464" spans="1:30" x14ac:dyDescent="0.2">
      <c r="A464" s="7" t="s">
        <v>4</v>
      </c>
      <c r="B464" s="7" t="s">
        <v>36</v>
      </c>
      <c r="C464" s="7" t="s">
        <v>6</v>
      </c>
      <c r="D464" s="7">
        <v>3</v>
      </c>
      <c r="E464" s="7">
        <v>130</v>
      </c>
      <c r="F464" s="7">
        <v>6</v>
      </c>
      <c r="G464" s="7" t="s">
        <v>25</v>
      </c>
      <c r="H464" s="7" t="s">
        <v>26</v>
      </c>
      <c r="I464" s="7">
        <v>1055</v>
      </c>
      <c r="J464" s="7">
        <v>1.0569999999999999</v>
      </c>
      <c r="K464" s="7">
        <v>1055</v>
      </c>
      <c r="L464" s="7">
        <v>1.4016999999999999</v>
      </c>
      <c r="M464" s="7">
        <f>L464-J464</f>
        <v>0.34470000000000001</v>
      </c>
      <c r="N464" s="8">
        <v>3</v>
      </c>
      <c r="P464" s="8">
        <v>0</v>
      </c>
      <c r="S464" s="8"/>
      <c r="T464" s="9">
        <v>41332</v>
      </c>
      <c r="U464" s="9">
        <v>41369</v>
      </c>
      <c r="V464" s="8">
        <v>37</v>
      </c>
      <c r="W464" s="8">
        <f>N464*EXP((LN(2)/$S$3)*V464)</f>
        <v>3.3242335030171128</v>
      </c>
      <c r="X464" s="8">
        <f>W464/M464</f>
        <v>9.6438453815407978</v>
      </c>
      <c r="Y464" s="8"/>
      <c r="Z464" s="8"/>
      <c r="AA464" s="8"/>
      <c r="AB464" s="8"/>
      <c r="AC464" s="8"/>
      <c r="AD464" s="8"/>
    </row>
    <row r="465" spans="1:30" x14ac:dyDescent="0.2">
      <c r="A465" s="7" t="s">
        <v>4</v>
      </c>
      <c r="B465" s="7" t="s">
        <v>36</v>
      </c>
      <c r="C465" s="7" t="s">
        <v>6</v>
      </c>
      <c r="D465" s="7">
        <v>7</v>
      </c>
      <c r="E465" s="7">
        <v>131</v>
      </c>
      <c r="F465" s="7">
        <v>1</v>
      </c>
      <c r="G465" s="7" t="s">
        <v>25</v>
      </c>
      <c r="H465" s="7" t="s">
        <v>26</v>
      </c>
      <c r="I465" s="7">
        <v>1185</v>
      </c>
      <c r="J465" s="7">
        <v>1.0539000000000001</v>
      </c>
      <c r="K465" s="7">
        <v>1185</v>
      </c>
      <c r="N465" s="8"/>
      <c r="S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x14ac:dyDescent="0.2">
      <c r="A466" s="7" t="s">
        <v>4</v>
      </c>
      <c r="B466" s="7" t="s">
        <v>36</v>
      </c>
      <c r="C466" s="7" t="s">
        <v>6</v>
      </c>
      <c r="D466" s="7">
        <v>7</v>
      </c>
      <c r="E466" s="7">
        <v>132</v>
      </c>
      <c r="F466" s="7">
        <v>2</v>
      </c>
      <c r="G466" s="7" t="s">
        <v>25</v>
      </c>
      <c r="H466" s="7" t="s">
        <v>26</v>
      </c>
      <c r="I466" s="7">
        <v>1195</v>
      </c>
      <c r="J466" s="7">
        <v>1.0469999999999999</v>
      </c>
      <c r="K466" s="7">
        <v>1195</v>
      </c>
      <c r="N466" s="8"/>
      <c r="S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x14ac:dyDescent="0.2">
      <c r="A467" s="7" t="s">
        <v>4</v>
      </c>
      <c r="B467" s="7" t="s">
        <v>36</v>
      </c>
      <c r="C467" s="7" t="s">
        <v>6</v>
      </c>
      <c r="D467" s="7">
        <v>7</v>
      </c>
      <c r="E467" s="7">
        <v>133</v>
      </c>
      <c r="F467" s="7">
        <v>3</v>
      </c>
      <c r="G467" s="7" t="s">
        <v>25</v>
      </c>
      <c r="H467" s="7" t="s">
        <v>26</v>
      </c>
      <c r="I467" s="7">
        <v>1205</v>
      </c>
      <c r="J467" s="7">
        <v>1.0397000000000001</v>
      </c>
      <c r="K467" s="7">
        <v>1205</v>
      </c>
      <c r="N467" s="8"/>
      <c r="S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x14ac:dyDescent="0.2">
      <c r="A468" s="7" t="s">
        <v>4</v>
      </c>
      <c r="B468" s="7" t="s">
        <v>36</v>
      </c>
      <c r="C468" s="7" t="s">
        <v>6</v>
      </c>
      <c r="D468" s="7">
        <v>7</v>
      </c>
      <c r="E468" s="7">
        <v>134</v>
      </c>
      <c r="F468" s="7">
        <v>4</v>
      </c>
      <c r="G468" s="7" t="s">
        <v>25</v>
      </c>
      <c r="H468" s="7" t="s">
        <v>26</v>
      </c>
      <c r="I468" s="7">
        <v>1215</v>
      </c>
      <c r="J468" s="7">
        <v>1.0449999999999999</v>
      </c>
      <c r="K468" s="7">
        <v>1215</v>
      </c>
      <c r="N468" s="8"/>
      <c r="S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x14ac:dyDescent="0.2">
      <c r="A469" s="7" t="s">
        <v>4</v>
      </c>
      <c r="B469" s="7" t="s">
        <v>36</v>
      </c>
      <c r="C469" s="7" t="s">
        <v>6</v>
      </c>
      <c r="D469" s="7">
        <v>7</v>
      </c>
      <c r="E469" s="7">
        <v>135</v>
      </c>
      <c r="F469" s="7">
        <v>5</v>
      </c>
      <c r="G469" s="7" t="s">
        <v>25</v>
      </c>
      <c r="H469" s="7" t="s">
        <v>26</v>
      </c>
      <c r="I469" s="7">
        <v>1225</v>
      </c>
      <c r="J469" s="7">
        <v>1.0475000000000001</v>
      </c>
      <c r="K469" s="7">
        <v>1225</v>
      </c>
      <c r="N469" s="8"/>
      <c r="S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x14ac:dyDescent="0.2">
      <c r="A470" s="7" t="s">
        <v>4</v>
      </c>
      <c r="B470" s="7" t="s">
        <v>36</v>
      </c>
      <c r="C470" s="7" t="s">
        <v>6</v>
      </c>
      <c r="D470" s="7">
        <v>7</v>
      </c>
      <c r="E470" s="7">
        <v>136</v>
      </c>
      <c r="F470" s="7">
        <v>6</v>
      </c>
      <c r="G470" s="7" t="s">
        <v>25</v>
      </c>
      <c r="H470" s="7" t="s">
        <v>26</v>
      </c>
      <c r="I470" s="7">
        <v>1235</v>
      </c>
      <c r="J470" s="7">
        <v>1.0463</v>
      </c>
      <c r="K470" s="7">
        <v>1235</v>
      </c>
      <c r="N470" s="8"/>
      <c r="S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x14ac:dyDescent="0.2">
      <c r="A471" s="7" t="s">
        <v>4</v>
      </c>
      <c r="B471" s="7" t="s">
        <v>36</v>
      </c>
      <c r="C471" s="7" t="s">
        <v>6</v>
      </c>
      <c r="D471" s="7">
        <v>24</v>
      </c>
      <c r="E471" s="7">
        <v>137</v>
      </c>
      <c r="F471" s="7">
        <v>1</v>
      </c>
      <c r="G471" s="7" t="s">
        <v>25</v>
      </c>
      <c r="H471" s="7" t="s">
        <v>26</v>
      </c>
      <c r="I471" s="7">
        <v>1365</v>
      </c>
      <c r="J471" s="7">
        <v>1.0617000000000001</v>
      </c>
      <c r="K471" s="7">
        <v>1365</v>
      </c>
      <c r="L471" s="7">
        <v>1.9855</v>
      </c>
      <c r="M471" s="7">
        <f t="shared" ref="M471:M494" si="46">L471-J471</f>
        <v>0.92379999999999995</v>
      </c>
      <c r="N471" s="8">
        <v>0</v>
      </c>
      <c r="P471" s="8">
        <v>0</v>
      </c>
      <c r="S471" s="8"/>
      <c r="T471" s="9">
        <v>41332</v>
      </c>
      <c r="U471" s="9">
        <v>41369</v>
      </c>
      <c r="V471" s="8">
        <v>37</v>
      </c>
      <c r="W471" s="8">
        <f t="shared" ref="W471:W502" si="47">N471*EXP((LN(2)/$S$3)*V471)</f>
        <v>0</v>
      </c>
      <c r="X471" s="8">
        <f t="shared" ref="X471:X502" si="48">W471/M471</f>
        <v>0</v>
      </c>
      <c r="Y471" s="8">
        <f>AVERAGE(X471:X476)</f>
        <v>0.87033672436938492</v>
      </c>
      <c r="Z471" s="8">
        <f>_xlfn.STDEV.S(X471:X476)</f>
        <v>1.9270869254445615</v>
      </c>
      <c r="AA471" s="8"/>
      <c r="AB471" s="8"/>
      <c r="AC471" s="8"/>
      <c r="AD471" s="8"/>
    </row>
    <row r="472" spans="1:30" x14ac:dyDescent="0.2">
      <c r="A472" s="7" t="s">
        <v>4</v>
      </c>
      <c r="B472" s="7" t="s">
        <v>36</v>
      </c>
      <c r="C472" s="7" t="s">
        <v>6</v>
      </c>
      <c r="D472" s="7">
        <v>24</v>
      </c>
      <c r="E472" s="7">
        <v>138</v>
      </c>
      <c r="F472" s="7">
        <v>2</v>
      </c>
      <c r="G472" s="7" t="s">
        <v>25</v>
      </c>
      <c r="H472" s="7" t="s">
        <v>26</v>
      </c>
      <c r="I472" s="7">
        <v>1375</v>
      </c>
      <c r="J472" s="7">
        <v>1.0512999999999999</v>
      </c>
      <c r="K472" s="7">
        <v>1375</v>
      </c>
      <c r="L472" s="7">
        <v>1.6016999999999999</v>
      </c>
      <c r="M472" s="7">
        <f t="shared" si="46"/>
        <v>0.5504</v>
      </c>
      <c r="N472" s="8">
        <v>0</v>
      </c>
      <c r="P472" s="8">
        <v>0</v>
      </c>
      <c r="S472" s="8"/>
      <c r="T472" s="9">
        <v>41332</v>
      </c>
      <c r="U472" s="9">
        <v>41369</v>
      </c>
      <c r="V472" s="8">
        <v>37</v>
      </c>
      <c r="W472" s="8">
        <f t="shared" si="47"/>
        <v>0</v>
      </c>
      <c r="X472" s="8">
        <f t="shared" si="48"/>
        <v>0</v>
      </c>
      <c r="Y472" s="8"/>
      <c r="Z472" s="8"/>
      <c r="AA472" s="8"/>
      <c r="AB472" s="8"/>
      <c r="AC472" s="8"/>
      <c r="AD472" s="8"/>
    </row>
    <row r="473" spans="1:30" x14ac:dyDescent="0.2">
      <c r="A473" s="7" t="s">
        <v>4</v>
      </c>
      <c r="B473" s="7" t="s">
        <v>36</v>
      </c>
      <c r="C473" s="7" t="s">
        <v>6</v>
      </c>
      <c r="D473" s="7">
        <v>24</v>
      </c>
      <c r="E473" s="7">
        <v>139</v>
      </c>
      <c r="F473" s="7">
        <v>4</v>
      </c>
      <c r="G473" s="7" t="s">
        <v>25</v>
      </c>
      <c r="H473" s="7" t="s">
        <v>26</v>
      </c>
      <c r="I473" s="7">
        <v>1385</v>
      </c>
      <c r="J473" s="7">
        <v>1.0471999999999999</v>
      </c>
      <c r="K473" s="7">
        <v>1385</v>
      </c>
      <c r="L473" s="7">
        <v>1.5331999999999999</v>
      </c>
      <c r="M473" s="7">
        <f t="shared" si="46"/>
        <v>0.48599999999999999</v>
      </c>
      <c r="N473" s="8">
        <v>2.1</v>
      </c>
      <c r="P473" s="8">
        <v>0</v>
      </c>
      <c r="S473" s="8"/>
      <c r="T473" s="9">
        <v>41332</v>
      </c>
      <c r="U473" s="9">
        <v>41369</v>
      </c>
      <c r="V473" s="8">
        <v>37</v>
      </c>
      <c r="W473" s="8">
        <f t="shared" si="47"/>
        <v>2.3269634521119791</v>
      </c>
      <c r="X473" s="8">
        <f t="shared" si="48"/>
        <v>4.7879906422057186</v>
      </c>
      <c r="Y473" s="8"/>
      <c r="Z473" s="8"/>
      <c r="AA473" s="8"/>
      <c r="AB473" s="8"/>
      <c r="AC473" s="8"/>
      <c r="AD473" s="8"/>
    </row>
    <row r="474" spans="1:30" x14ac:dyDescent="0.2">
      <c r="A474" s="7" t="s">
        <v>4</v>
      </c>
      <c r="B474" s="7" t="s">
        <v>36</v>
      </c>
      <c r="C474" s="7" t="s">
        <v>6</v>
      </c>
      <c r="D474" s="7">
        <v>24</v>
      </c>
      <c r="E474" s="7">
        <v>140</v>
      </c>
      <c r="F474" s="7">
        <v>3</v>
      </c>
      <c r="G474" s="7" t="s">
        <v>25</v>
      </c>
      <c r="H474" s="7" t="s">
        <v>26</v>
      </c>
      <c r="I474" s="7">
        <v>1395</v>
      </c>
      <c r="J474" s="7">
        <v>1.0573999999999999</v>
      </c>
      <c r="K474" s="7">
        <v>1395</v>
      </c>
      <c r="L474" s="7">
        <v>1.3835</v>
      </c>
      <c r="M474" s="7">
        <f t="shared" si="46"/>
        <v>0.32610000000000006</v>
      </c>
      <c r="N474" s="8">
        <v>0</v>
      </c>
      <c r="P474" s="8">
        <v>0</v>
      </c>
      <c r="S474" s="8"/>
      <c r="T474" s="9">
        <v>41332</v>
      </c>
      <c r="U474" s="9">
        <v>41369</v>
      </c>
      <c r="V474" s="8">
        <v>37</v>
      </c>
      <c r="W474" s="8">
        <f t="shared" si="47"/>
        <v>0</v>
      </c>
      <c r="X474" s="8">
        <f t="shared" si="48"/>
        <v>0</v>
      </c>
      <c r="Y474" s="8"/>
      <c r="Z474" s="8"/>
      <c r="AA474" s="8"/>
      <c r="AB474" s="8"/>
      <c r="AC474" s="8"/>
      <c r="AD474" s="8"/>
    </row>
    <row r="475" spans="1:30" x14ac:dyDescent="0.2">
      <c r="A475" s="7" t="s">
        <v>4</v>
      </c>
      <c r="B475" s="7" t="s">
        <v>36</v>
      </c>
      <c r="C475" s="7" t="s">
        <v>6</v>
      </c>
      <c r="D475" s="7">
        <v>24</v>
      </c>
      <c r="E475" s="7">
        <v>141</v>
      </c>
      <c r="F475" s="7">
        <v>5</v>
      </c>
      <c r="G475" s="7" t="s">
        <v>25</v>
      </c>
      <c r="H475" s="7" t="s">
        <v>26</v>
      </c>
      <c r="I475" s="7">
        <v>1402</v>
      </c>
      <c r="J475" s="7">
        <v>1.0528</v>
      </c>
      <c r="K475" s="7">
        <v>1402</v>
      </c>
      <c r="L475" s="7">
        <v>1.585</v>
      </c>
      <c r="M475" s="7">
        <f t="shared" si="46"/>
        <v>0.53220000000000001</v>
      </c>
      <c r="N475" s="8">
        <v>0</v>
      </c>
      <c r="P475" s="8">
        <v>0</v>
      </c>
      <c r="S475" s="8"/>
      <c r="T475" s="9">
        <v>41332</v>
      </c>
      <c r="U475" s="9">
        <v>41369</v>
      </c>
      <c r="V475" s="8">
        <v>37</v>
      </c>
      <c r="W475" s="8">
        <f t="shared" si="47"/>
        <v>0</v>
      </c>
      <c r="X475" s="8">
        <f t="shared" si="48"/>
        <v>0</v>
      </c>
      <c r="Y475" s="8"/>
      <c r="Z475" s="8"/>
      <c r="AA475" s="8"/>
      <c r="AB475" s="8"/>
      <c r="AC475" s="8"/>
      <c r="AD475" s="8"/>
    </row>
    <row r="476" spans="1:30" x14ac:dyDescent="0.2">
      <c r="A476" s="7" t="s">
        <v>4</v>
      </c>
      <c r="B476" s="7" t="s">
        <v>36</v>
      </c>
      <c r="C476" s="7" t="s">
        <v>6</v>
      </c>
      <c r="D476" s="7">
        <v>24</v>
      </c>
      <c r="E476" s="7">
        <v>142</v>
      </c>
      <c r="F476" s="7">
        <v>6</v>
      </c>
      <c r="G476" s="7" t="s">
        <v>25</v>
      </c>
      <c r="H476" s="7" t="s">
        <v>26</v>
      </c>
      <c r="I476" s="7">
        <v>1415</v>
      </c>
      <c r="J476" s="7">
        <v>1.0617000000000001</v>
      </c>
      <c r="K476" s="7">
        <v>1415</v>
      </c>
      <c r="L476" s="7">
        <v>1.5723</v>
      </c>
      <c r="M476" s="7">
        <f t="shared" si="46"/>
        <v>0.51059999999999994</v>
      </c>
      <c r="N476" s="8">
        <v>0.2</v>
      </c>
      <c r="P476" s="8">
        <v>0</v>
      </c>
      <c r="S476" s="8"/>
      <c r="T476" s="9">
        <v>41332</v>
      </c>
      <c r="U476" s="9">
        <v>41369</v>
      </c>
      <c r="V476" s="8">
        <v>37</v>
      </c>
      <c r="W476" s="8">
        <f t="shared" si="47"/>
        <v>0.22161556686780753</v>
      </c>
      <c r="X476" s="8">
        <f t="shared" si="48"/>
        <v>0.4340297040105906</v>
      </c>
      <c r="Y476" s="8"/>
      <c r="Z476" s="8"/>
      <c r="AA476" s="8"/>
      <c r="AB476" s="8"/>
      <c r="AC476" s="8"/>
      <c r="AD476" s="8"/>
    </row>
    <row r="477" spans="1:30" x14ac:dyDescent="0.2">
      <c r="A477" s="7" t="s">
        <v>4</v>
      </c>
      <c r="B477" s="7" t="s">
        <v>36</v>
      </c>
      <c r="C477" s="7" t="s">
        <v>6</v>
      </c>
      <c r="D477" s="7">
        <v>48</v>
      </c>
      <c r="E477" s="7">
        <v>143</v>
      </c>
      <c r="F477" s="7">
        <v>1</v>
      </c>
      <c r="G477" s="7" t="s">
        <v>25</v>
      </c>
      <c r="H477" s="7" t="s">
        <v>26</v>
      </c>
      <c r="I477" s="7">
        <v>1545</v>
      </c>
      <c r="J477" s="7">
        <v>1.0556000000000001</v>
      </c>
      <c r="K477" s="7">
        <v>1545</v>
      </c>
      <c r="L477" s="7">
        <v>1.8724000000000001</v>
      </c>
      <c r="M477" s="7">
        <f t="shared" si="46"/>
        <v>0.81679999999999997</v>
      </c>
      <c r="N477" s="8">
        <v>0</v>
      </c>
      <c r="P477" s="8">
        <v>0</v>
      </c>
      <c r="S477" s="8"/>
      <c r="T477" s="9">
        <v>41332</v>
      </c>
      <c r="U477" s="9">
        <v>41369</v>
      </c>
      <c r="V477" s="8">
        <v>37</v>
      </c>
      <c r="W477" s="8">
        <f t="shared" si="47"/>
        <v>0</v>
      </c>
      <c r="X477" s="8">
        <f t="shared" si="48"/>
        <v>0</v>
      </c>
      <c r="Y477" s="8">
        <f>AVERAGE(X477:X482)</f>
        <v>2.3129187523293484</v>
      </c>
      <c r="Z477" s="8">
        <f>_xlfn.STDEV.S(X477:X482)</f>
        <v>4.7719870800974009</v>
      </c>
      <c r="AA477" s="8"/>
      <c r="AB477" s="8"/>
      <c r="AC477" s="8"/>
      <c r="AD477" s="8"/>
    </row>
    <row r="478" spans="1:30" x14ac:dyDescent="0.2">
      <c r="A478" s="7" t="s">
        <v>4</v>
      </c>
      <c r="B478" s="7" t="s">
        <v>36</v>
      </c>
      <c r="C478" s="7" t="s">
        <v>6</v>
      </c>
      <c r="D478" s="7">
        <v>48</v>
      </c>
      <c r="E478" s="7">
        <v>144</v>
      </c>
      <c r="F478" s="7">
        <v>2</v>
      </c>
      <c r="G478" s="7" t="s">
        <v>25</v>
      </c>
      <c r="H478" s="7" t="s">
        <v>26</v>
      </c>
      <c r="I478" s="7">
        <v>1555</v>
      </c>
      <c r="J478" s="7">
        <v>1.0487</v>
      </c>
      <c r="K478" s="7">
        <v>1555</v>
      </c>
      <c r="L478" s="7">
        <v>1.4703999999999999</v>
      </c>
      <c r="M478" s="7">
        <f t="shared" si="46"/>
        <v>0.42169999999999996</v>
      </c>
      <c r="N478" s="8">
        <v>0</v>
      </c>
      <c r="P478" s="8">
        <v>0</v>
      </c>
      <c r="S478" s="8"/>
      <c r="T478" s="9">
        <v>41332</v>
      </c>
      <c r="U478" s="9">
        <v>41369</v>
      </c>
      <c r="V478" s="8">
        <v>37</v>
      </c>
      <c r="W478" s="8">
        <f t="shared" si="47"/>
        <v>0</v>
      </c>
      <c r="X478" s="8">
        <f t="shared" si="48"/>
        <v>0</v>
      </c>
      <c r="Y478" s="8"/>
      <c r="Z478" s="8"/>
      <c r="AA478" s="8"/>
      <c r="AB478" s="8"/>
      <c r="AC478" s="8"/>
      <c r="AD478" s="8"/>
    </row>
    <row r="479" spans="1:30" x14ac:dyDescent="0.2">
      <c r="A479" s="7" t="s">
        <v>4</v>
      </c>
      <c r="B479" s="7" t="s">
        <v>36</v>
      </c>
      <c r="C479" s="7" t="s">
        <v>6</v>
      </c>
      <c r="D479" s="7">
        <v>48</v>
      </c>
      <c r="E479" s="7">
        <v>145</v>
      </c>
      <c r="F479" s="7">
        <v>3</v>
      </c>
      <c r="G479" s="7" t="s">
        <v>25</v>
      </c>
      <c r="H479" s="7" t="s">
        <v>26</v>
      </c>
      <c r="I479" s="7">
        <v>1565</v>
      </c>
      <c r="J479" s="7">
        <v>1.0548</v>
      </c>
      <c r="K479" s="7">
        <v>1565</v>
      </c>
      <c r="L479" s="7">
        <v>1.5081</v>
      </c>
      <c r="M479" s="7">
        <f t="shared" si="46"/>
        <v>0.45330000000000004</v>
      </c>
      <c r="N479" s="8">
        <v>0.8</v>
      </c>
      <c r="P479" s="8">
        <v>0</v>
      </c>
      <c r="S479" s="8"/>
      <c r="T479" s="9">
        <v>41332</v>
      </c>
      <c r="U479" s="9">
        <v>41369</v>
      </c>
      <c r="V479" s="8">
        <v>37</v>
      </c>
      <c r="W479" s="8">
        <f t="shared" si="47"/>
        <v>0.88646226747123014</v>
      </c>
      <c r="X479" s="8">
        <f t="shared" si="48"/>
        <v>1.9555752646618796</v>
      </c>
      <c r="Y479" s="8"/>
      <c r="Z479" s="8"/>
      <c r="AA479" s="8"/>
      <c r="AB479" s="8"/>
      <c r="AC479" s="8"/>
      <c r="AD479" s="8"/>
    </row>
    <row r="480" spans="1:30" x14ac:dyDescent="0.2">
      <c r="A480" s="7" t="s">
        <v>4</v>
      </c>
      <c r="B480" s="7" t="s">
        <v>36</v>
      </c>
      <c r="C480" s="7" t="s">
        <v>6</v>
      </c>
      <c r="D480" s="7">
        <v>48</v>
      </c>
      <c r="E480" s="7">
        <v>146</v>
      </c>
      <c r="F480" s="7">
        <v>4</v>
      </c>
      <c r="G480" s="7" t="s">
        <v>25</v>
      </c>
      <c r="H480" s="7" t="s">
        <v>26</v>
      </c>
      <c r="I480" s="7">
        <v>1575</v>
      </c>
      <c r="J480" s="7">
        <v>1.0509999999999999</v>
      </c>
      <c r="K480" s="7">
        <v>1575</v>
      </c>
      <c r="L480" s="7">
        <v>1.8280000000000001</v>
      </c>
      <c r="M480" s="7">
        <f t="shared" si="46"/>
        <v>0.77700000000000014</v>
      </c>
      <c r="N480" s="8">
        <v>0</v>
      </c>
      <c r="P480" s="8">
        <v>0</v>
      </c>
      <c r="S480" s="8"/>
      <c r="T480" s="9">
        <v>41332</v>
      </c>
      <c r="U480" s="9">
        <v>41369</v>
      </c>
      <c r="V480" s="8">
        <v>37</v>
      </c>
      <c r="W480" s="8">
        <f t="shared" si="47"/>
        <v>0</v>
      </c>
      <c r="X480" s="8">
        <f t="shared" si="48"/>
        <v>0</v>
      </c>
      <c r="Y480" s="8"/>
      <c r="Z480" s="8"/>
      <c r="AA480" s="8"/>
      <c r="AB480" s="8"/>
      <c r="AC480" s="8"/>
      <c r="AD480" s="8"/>
    </row>
    <row r="481" spans="1:30" x14ac:dyDescent="0.2">
      <c r="A481" s="7" t="s">
        <v>4</v>
      </c>
      <c r="B481" s="7" t="s">
        <v>36</v>
      </c>
      <c r="C481" s="7" t="s">
        <v>6</v>
      </c>
      <c r="D481" s="7">
        <v>48</v>
      </c>
      <c r="E481" s="7">
        <v>147</v>
      </c>
      <c r="F481" s="7">
        <v>5</v>
      </c>
      <c r="G481" s="7" t="s">
        <v>25</v>
      </c>
      <c r="H481" s="7" t="s">
        <v>26</v>
      </c>
      <c r="I481" s="7">
        <v>1585</v>
      </c>
      <c r="J481" s="7">
        <v>1.0630999999999999</v>
      </c>
      <c r="K481" s="7">
        <v>1585</v>
      </c>
      <c r="L481" s="7">
        <v>1.4744999999999999</v>
      </c>
      <c r="M481" s="7">
        <f t="shared" si="46"/>
        <v>0.41139999999999999</v>
      </c>
      <c r="N481" s="8">
        <v>0</v>
      </c>
      <c r="P481" s="8">
        <v>0</v>
      </c>
      <c r="S481" s="8"/>
      <c r="T481" s="9">
        <v>41332</v>
      </c>
      <c r="U481" s="9">
        <v>41369</v>
      </c>
      <c r="V481" s="8">
        <v>37</v>
      </c>
      <c r="W481" s="8">
        <f t="shared" si="47"/>
        <v>0</v>
      </c>
      <c r="X481" s="8">
        <f t="shared" si="48"/>
        <v>0</v>
      </c>
      <c r="Y481" s="8"/>
      <c r="Z481" s="8"/>
      <c r="AA481" s="8"/>
      <c r="AB481" s="8"/>
      <c r="AC481" s="8"/>
      <c r="AD481" s="8"/>
    </row>
    <row r="482" spans="1:30" x14ac:dyDescent="0.2">
      <c r="A482" s="7" t="s">
        <v>4</v>
      </c>
      <c r="B482" s="7" t="s">
        <v>36</v>
      </c>
      <c r="C482" s="7" t="s">
        <v>6</v>
      </c>
      <c r="D482" s="7">
        <v>48</v>
      </c>
      <c r="E482" s="7">
        <v>148</v>
      </c>
      <c r="F482" s="7">
        <v>6</v>
      </c>
      <c r="G482" s="7" t="s">
        <v>25</v>
      </c>
      <c r="H482" s="7" t="s">
        <v>26</v>
      </c>
      <c r="I482" s="7">
        <v>1595</v>
      </c>
      <c r="J482" s="7">
        <v>1.0416000000000001</v>
      </c>
      <c r="K482" s="7">
        <v>1595</v>
      </c>
      <c r="L482" s="7">
        <v>1.2089000000000001</v>
      </c>
      <c r="M482" s="7">
        <f t="shared" si="46"/>
        <v>0.1673</v>
      </c>
      <c r="N482" s="8">
        <v>1.8</v>
      </c>
      <c r="P482" s="8">
        <v>0</v>
      </c>
      <c r="S482" s="8"/>
      <c r="T482" s="9">
        <v>41332</v>
      </c>
      <c r="U482" s="9">
        <v>41369</v>
      </c>
      <c r="V482" s="8">
        <v>37</v>
      </c>
      <c r="W482" s="8">
        <f t="shared" si="47"/>
        <v>1.9945401018102678</v>
      </c>
      <c r="X482" s="8">
        <f t="shared" si="48"/>
        <v>11.921937249314212</v>
      </c>
      <c r="Y482" s="8"/>
      <c r="Z482" s="8"/>
      <c r="AA482" s="8"/>
      <c r="AB482" s="8"/>
      <c r="AC482" s="8"/>
      <c r="AD482" s="8"/>
    </row>
    <row r="483" spans="1:30" hidden="1" x14ac:dyDescent="0.2">
      <c r="A483" s="7" t="s">
        <v>4</v>
      </c>
      <c r="B483" s="7" t="s">
        <v>36</v>
      </c>
      <c r="C483" s="7" t="s">
        <v>37</v>
      </c>
      <c r="D483" s="7">
        <v>7</v>
      </c>
      <c r="E483" s="7">
        <v>149</v>
      </c>
      <c r="F483" s="7">
        <v>1</v>
      </c>
      <c r="G483" s="7" t="s">
        <v>21</v>
      </c>
      <c r="H483" s="7" t="s">
        <v>22</v>
      </c>
      <c r="I483" s="7">
        <v>1723</v>
      </c>
      <c r="J483" s="7">
        <v>1.0475000000000001</v>
      </c>
      <c r="K483" s="7">
        <v>1723</v>
      </c>
      <c r="L483" s="7">
        <v>1.0652999999999999</v>
      </c>
      <c r="M483" s="7">
        <f t="shared" si="46"/>
        <v>1.7799999999999816E-2</v>
      </c>
      <c r="N483" s="8">
        <v>0</v>
      </c>
      <c r="S483" s="8"/>
      <c r="T483" s="9">
        <v>41332</v>
      </c>
      <c r="V483" s="8"/>
      <c r="W483" s="8">
        <f t="shared" si="47"/>
        <v>0</v>
      </c>
      <c r="X483" s="8">
        <f t="shared" si="48"/>
        <v>0</v>
      </c>
      <c r="Y483" s="8"/>
      <c r="Z483" s="8"/>
      <c r="AA483" s="8"/>
      <c r="AB483" s="8"/>
      <c r="AC483" s="8"/>
      <c r="AD483" s="8"/>
    </row>
    <row r="484" spans="1:30" hidden="1" x14ac:dyDescent="0.2">
      <c r="A484" s="7" t="s">
        <v>4</v>
      </c>
      <c r="B484" s="7" t="s">
        <v>36</v>
      </c>
      <c r="C484" s="7" t="s">
        <v>37</v>
      </c>
      <c r="D484" s="7">
        <v>7</v>
      </c>
      <c r="E484" s="7">
        <v>150</v>
      </c>
      <c r="F484" s="7">
        <v>2</v>
      </c>
      <c r="G484" s="7" t="s">
        <v>21</v>
      </c>
      <c r="H484" s="7" t="s">
        <v>22</v>
      </c>
      <c r="I484" s="7">
        <v>1733</v>
      </c>
      <c r="J484" s="7">
        <v>1.0492999999999999</v>
      </c>
      <c r="K484" s="7">
        <v>1733</v>
      </c>
      <c r="L484" s="7">
        <v>1.0863</v>
      </c>
      <c r="M484" s="7">
        <f t="shared" si="46"/>
        <v>3.7000000000000144E-2</v>
      </c>
      <c r="N484" s="8">
        <v>3</v>
      </c>
      <c r="S484" s="8"/>
      <c r="T484" s="9">
        <v>41332</v>
      </c>
      <c r="V484" s="8"/>
      <c r="W484" s="8">
        <f t="shared" si="47"/>
        <v>3</v>
      </c>
      <c r="X484" s="8">
        <f t="shared" si="48"/>
        <v>81.081081081080768</v>
      </c>
      <c r="Y484" s="8"/>
      <c r="Z484" s="8"/>
      <c r="AA484" s="8"/>
      <c r="AB484" s="8"/>
      <c r="AC484" s="8"/>
      <c r="AD484" s="8"/>
    </row>
    <row r="485" spans="1:30" hidden="1" x14ac:dyDescent="0.2">
      <c r="A485" s="7" t="s">
        <v>4</v>
      </c>
      <c r="B485" s="7" t="s">
        <v>36</v>
      </c>
      <c r="C485" s="7" t="s">
        <v>37</v>
      </c>
      <c r="D485" s="7">
        <v>7</v>
      </c>
      <c r="E485" s="7">
        <v>151</v>
      </c>
      <c r="F485" s="7">
        <v>3</v>
      </c>
      <c r="G485" s="7" t="s">
        <v>21</v>
      </c>
      <c r="H485" s="7" t="s">
        <v>22</v>
      </c>
      <c r="I485" s="7">
        <v>1743</v>
      </c>
      <c r="J485" s="7">
        <v>1.0562</v>
      </c>
      <c r="K485" s="7">
        <v>1743</v>
      </c>
      <c r="L485" s="7">
        <v>1.0892999999999999</v>
      </c>
      <c r="M485" s="7">
        <f t="shared" si="46"/>
        <v>3.3099999999999907E-2</v>
      </c>
      <c r="N485" s="8">
        <v>0</v>
      </c>
      <c r="S485" s="8"/>
      <c r="T485" s="9">
        <v>41332</v>
      </c>
      <c r="V485" s="8"/>
      <c r="W485" s="8">
        <f t="shared" si="47"/>
        <v>0</v>
      </c>
      <c r="X485" s="8">
        <f t="shared" si="48"/>
        <v>0</v>
      </c>
      <c r="Y485" s="8"/>
      <c r="Z485" s="8"/>
      <c r="AA485" s="8"/>
      <c r="AB485" s="8"/>
      <c r="AC485" s="8"/>
      <c r="AD485" s="8"/>
    </row>
    <row r="486" spans="1:30" hidden="1" x14ac:dyDescent="0.2">
      <c r="A486" s="7" t="s">
        <v>4</v>
      </c>
      <c r="B486" s="7" t="s">
        <v>36</v>
      </c>
      <c r="C486" s="7" t="s">
        <v>37</v>
      </c>
      <c r="D486" s="7">
        <v>7</v>
      </c>
      <c r="E486" s="7">
        <v>152</v>
      </c>
      <c r="F486" s="7">
        <v>4</v>
      </c>
      <c r="G486" s="7" t="s">
        <v>21</v>
      </c>
      <c r="H486" s="7" t="s">
        <v>22</v>
      </c>
      <c r="I486" s="7">
        <v>1753</v>
      </c>
      <c r="J486" s="7">
        <v>1.0546</v>
      </c>
      <c r="K486" s="7">
        <v>1753</v>
      </c>
      <c r="L486" s="7">
        <v>1.0891999999999999</v>
      </c>
      <c r="M486" s="7">
        <f t="shared" si="46"/>
        <v>3.4599999999999964E-2</v>
      </c>
      <c r="N486" s="8">
        <v>0.7</v>
      </c>
      <c r="S486" s="8"/>
      <c r="T486" s="9">
        <v>41332</v>
      </c>
      <c r="V486" s="8"/>
      <c r="W486" s="8">
        <f t="shared" si="47"/>
        <v>0.7</v>
      </c>
      <c r="X486" s="8">
        <f t="shared" si="48"/>
        <v>20.231213872832388</v>
      </c>
      <c r="Y486" s="8"/>
      <c r="Z486" s="8"/>
      <c r="AA486" s="8"/>
      <c r="AB486" s="8"/>
      <c r="AC486" s="8"/>
      <c r="AD486" s="8"/>
    </row>
    <row r="487" spans="1:30" hidden="1" x14ac:dyDescent="0.2">
      <c r="A487" s="7" t="s">
        <v>4</v>
      </c>
      <c r="B487" s="7" t="s">
        <v>36</v>
      </c>
      <c r="C487" s="7" t="s">
        <v>37</v>
      </c>
      <c r="D487" s="7">
        <v>7</v>
      </c>
      <c r="E487" s="7">
        <v>153</v>
      </c>
      <c r="F487" s="7">
        <v>5</v>
      </c>
      <c r="G487" s="7" t="s">
        <v>21</v>
      </c>
      <c r="H487" s="7" t="s">
        <v>22</v>
      </c>
      <c r="I487" s="7">
        <v>1763</v>
      </c>
      <c r="J487" s="7">
        <v>1.0616000000000001</v>
      </c>
      <c r="K487" s="7">
        <v>1763</v>
      </c>
      <c r="L487" s="7">
        <v>1.1067</v>
      </c>
      <c r="M487" s="7">
        <f t="shared" si="46"/>
        <v>4.5099999999999918E-2</v>
      </c>
      <c r="N487" s="8">
        <v>0</v>
      </c>
      <c r="S487" s="8"/>
      <c r="T487" s="9">
        <v>41332</v>
      </c>
      <c r="V487" s="8"/>
      <c r="W487" s="8">
        <f t="shared" si="47"/>
        <v>0</v>
      </c>
      <c r="X487" s="8">
        <f t="shared" si="48"/>
        <v>0</v>
      </c>
      <c r="Y487" s="8"/>
      <c r="Z487" s="8"/>
      <c r="AA487" s="8"/>
      <c r="AB487" s="8"/>
      <c r="AC487" s="8"/>
      <c r="AD487" s="8"/>
    </row>
    <row r="488" spans="1:30" hidden="1" x14ac:dyDescent="0.2">
      <c r="A488" s="7" t="s">
        <v>4</v>
      </c>
      <c r="B488" s="7" t="s">
        <v>36</v>
      </c>
      <c r="C488" s="7" t="s">
        <v>37</v>
      </c>
      <c r="D488" s="7">
        <v>7</v>
      </c>
      <c r="E488" s="7">
        <v>154</v>
      </c>
      <c r="F488" s="7">
        <v>6</v>
      </c>
      <c r="G488" s="7" t="s">
        <v>21</v>
      </c>
      <c r="H488" s="7" t="s">
        <v>22</v>
      </c>
      <c r="I488" s="7">
        <v>1773</v>
      </c>
      <c r="J488" s="7">
        <v>1.0585</v>
      </c>
      <c r="K488" s="7">
        <v>1773</v>
      </c>
      <c r="L488" s="7">
        <v>1.0904</v>
      </c>
      <c r="M488" s="7">
        <f t="shared" si="46"/>
        <v>3.1900000000000039E-2</v>
      </c>
      <c r="N488" s="8">
        <v>0.5</v>
      </c>
      <c r="S488" s="8"/>
      <c r="T488" s="9">
        <v>41332</v>
      </c>
      <c r="V488" s="8"/>
      <c r="W488" s="8">
        <f t="shared" si="47"/>
        <v>0.5</v>
      </c>
      <c r="X488" s="8">
        <f t="shared" si="48"/>
        <v>15.673981191222552</v>
      </c>
      <c r="Y488" s="8"/>
      <c r="Z488" s="8"/>
      <c r="AA488" s="8"/>
      <c r="AB488" s="8"/>
      <c r="AC488" s="8"/>
      <c r="AD488" s="8"/>
    </row>
    <row r="489" spans="1:30" hidden="1" x14ac:dyDescent="0.2">
      <c r="A489" s="7" t="s">
        <v>4</v>
      </c>
      <c r="B489" s="7" t="s">
        <v>36</v>
      </c>
      <c r="C489" s="7" t="s">
        <v>37</v>
      </c>
      <c r="D489" s="7">
        <v>24</v>
      </c>
      <c r="E489" s="7">
        <v>155</v>
      </c>
      <c r="F489" s="7">
        <v>1</v>
      </c>
      <c r="G489" s="7" t="s">
        <v>21</v>
      </c>
      <c r="H489" s="7" t="s">
        <v>22</v>
      </c>
      <c r="I489" s="7">
        <v>1783</v>
      </c>
      <c r="J489" s="7">
        <v>1.052</v>
      </c>
      <c r="K489" s="7">
        <v>1783</v>
      </c>
      <c r="L489" s="7">
        <v>1.0885</v>
      </c>
      <c r="M489" s="7">
        <f t="shared" si="46"/>
        <v>3.6499999999999977E-2</v>
      </c>
      <c r="N489" s="8">
        <v>0.9</v>
      </c>
      <c r="S489" s="8"/>
      <c r="T489" s="9">
        <v>41332</v>
      </c>
      <c r="V489" s="8"/>
      <c r="W489" s="8">
        <f t="shared" si="47"/>
        <v>0.9</v>
      </c>
      <c r="X489" s="8">
        <f t="shared" si="48"/>
        <v>24.657534246575359</v>
      </c>
      <c r="Y489" s="8"/>
      <c r="Z489" s="8"/>
      <c r="AA489" s="8"/>
      <c r="AB489" s="8"/>
      <c r="AC489" s="8"/>
      <c r="AD489" s="8"/>
    </row>
    <row r="490" spans="1:30" hidden="1" x14ac:dyDescent="0.2">
      <c r="A490" s="7" t="s">
        <v>4</v>
      </c>
      <c r="B490" s="7" t="s">
        <v>36</v>
      </c>
      <c r="C490" s="7" t="s">
        <v>37</v>
      </c>
      <c r="D490" s="7">
        <v>24</v>
      </c>
      <c r="E490" s="7">
        <v>156</v>
      </c>
      <c r="F490" s="7">
        <v>2</v>
      </c>
      <c r="G490" s="7" t="s">
        <v>21</v>
      </c>
      <c r="H490" s="7" t="s">
        <v>22</v>
      </c>
      <c r="I490" s="7">
        <v>1793</v>
      </c>
      <c r="J490" s="7">
        <v>1.0602</v>
      </c>
      <c r="K490" s="7">
        <v>1793</v>
      </c>
      <c r="L490" s="7">
        <v>1.1073999999999999</v>
      </c>
      <c r="M490" s="7">
        <f t="shared" si="46"/>
        <v>4.7199999999999909E-2</v>
      </c>
      <c r="N490" s="8">
        <v>9.5</v>
      </c>
      <c r="S490" s="8"/>
      <c r="T490" s="9">
        <v>41332</v>
      </c>
      <c r="V490" s="8"/>
      <c r="W490" s="8">
        <f t="shared" si="47"/>
        <v>9.5</v>
      </c>
      <c r="X490" s="8">
        <f t="shared" si="48"/>
        <v>201.27118644067835</v>
      </c>
      <c r="Y490" s="8"/>
      <c r="Z490" s="8"/>
      <c r="AA490" s="8"/>
      <c r="AB490" s="8"/>
      <c r="AC490" s="8"/>
      <c r="AD490" s="8"/>
    </row>
    <row r="491" spans="1:30" hidden="1" x14ac:dyDescent="0.2">
      <c r="A491" s="7" t="s">
        <v>4</v>
      </c>
      <c r="B491" s="7" t="s">
        <v>36</v>
      </c>
      <c r="C491" s="7" t="s">
        <v>37</v>
      </c>
      <c r="D491" s="7">
        <v>24</v>
      </c>
      <c r="E491" s="7">
        <v>157</v>
      </c>
      <c r="F491" s="7">
        <v>3</v>
      </c>
      <c r="G491" s="7" t="s">
        <v>21</v>
      </c>
      <c r="H491" s="7" t="s">
        <v>22</v>
      </c>
      <c r="I491" s="7">
        <v>1803</v>
      </c>
      <c r="J491" s="7">
        <v>1.0598000000000001</v>
      </c>
      <c r="K491" s="7">
        <v>1803</v>
      </c>
      <c r="L491" s="7">
        <v>1.1005</v>
      </c>
      <c r="M491" s="7">
        <f t="shared" si="46"/>
        <v>4.0699999999999958E-2</v>
      </c>
      <c r="N491" s="8">
        <v>6.6</v>
      </c>
      <c r="S491" s="8"/>
      <c r="T491" s="9">
        <v>41332</v>
      </c>
      <c r="V491" s="8"/>
      <c r="W491" s="8">
        <f t="shared" si="47"/>
        <v>6.6</v>
      </c>
      <c r="X491" s="8">
        <f t="shared" si="48"/>
        <v>162.16216216216233</v>
      </c>
      <c r="Y491" s="8"/>
      <c r="Z491" s="8"/>
      <c r="AA491" s="8"/>
      <c r="AB491" s="8"/>
      <c r="AC491" s="8"/>
      <c r="AD491" s="8"/>
    </row>
    <row r="492" spans="1:30" hidden="1" x14ac:dyDescent="0.2">
      <c r="A492" s="7" t="s">
        <v>4</v>
      </c>
      <c r="B492" s="7" t="s">
        <v>36</v>
      </c>
      <c r="C492" s="7" t="s">
        <v>37</v>
      </c>
      <c r="D492" s="7">
        <v>24</v>
      </c>
      <c r="E492" s="7">
        <v>158</v>
      </c>
      <c r="F492" s="7">
        <v>4</v>
      </c>
      <c r="G492" s="7" t="s">
        <v>21</v>
      </c>
      <c r="H492" s="7" t="s">
        <v>22</v>
      </c>
      <c r="I492" s="7">
        <v>1813</v>
      </c>
      <c r="J492" s="7">
        <v>1.0572999999999999</v>
      </c>
      <c r="K492" s="7">
        <v>1813</v>
      </c>
      <c r="L492" s="7">
        <v>1.0993999999999999</v>
      </c>
      <c r="M492" s="7">
        <f t="shared" si="46"/>
        <v>4.2100000000000026E-2</v>
      </c>
      <c r="N492" s="8">
        <v>6.4</v>
      </c>
      <c r="S492" s="8"/>
      <c r="T492" s="9">
        <v>41332</v>
      </c>
      <c r="V492" s="8"/>
      <c r="W492" s="8">
        <f t="shared" si="47"/>
        <v>6.4</v>
      </c>
      <c r="X492" s="8">
        <f t="shared" si="48"/>
        <v>152.01900237529682</v>
      </c>
      <c r="Y492" s="8"/>
      <c r="Z492" s="8"/>
      <c r="AA492" s="8"/>
      <c r="AB492" s="8"/>
      <c r="AC492" s="8"/>
      <c r="AD492" s="8"/>
    </row>
    <row r="493" spans="1:30" hidden="1" x14ac:dyDescent="0.2">
      <c r="A493" s="7" t="s">
        <v>4</v>
      </c>
      <c r="B493" s="7" t="s">
        <v>36</v>
      </c>
      <c r="C493" s="7" t="s">
        <v>37</v>
      </c>
      <c r="D493" s="7">
        <v>24</v>
      </c>
      <c r="E493" s="7">
        <v>159</v>
      </c>
      <c r="F493" s="7">
        <v>5</v>
      </c>
      <c r="G493" s="7" t="s">
        <v>21</v>
      </c>
      <c r="H493" s="7" t="s">
        <v>22</v>
      </c>
      <c r="I493" s="7">
        <v>1823</v>
      </c>
      <c r="J493" s="7">
        <v>1.0508</v>
      </c>
      <c r="K493" s="7">
        <v>1823</v>
      </c>
      <c r="L493" s="7">
        <v>1.0841000000000001</v>
      </c>
      <c r="M493" s="7">
        <f t="shared" si="46"/>
        <v>3.3300000000000107E-2</v>
      </c>
      <c r="N493" s="8">
        <v>7.6</v>
      </c>
      <c r="S493" s="8"/>
      <c r="T493" s="9">
        <v>41332</v>
      </c>
      <c r="V493" s="8"/>
      <c r="W493" s="8">
        <f t="shared" si="47"/>
        <v>7.6</v>
      </c>
      <c r="X493" s="8">
        <f t="shared" si="48"/>
        <v>228.22822822822749</v>
      </c>
      <c r="Y493" s="8"/>
      <c r="Z493" s="8"/>
      <c r="AA493" s="8"/>
      <c r="AB493" s="8"/>
      <c r="AC493" s="8"/>
      <c r="AD493" s="8"/>
    </row>
    <row r="494" spans="1:30" hidden="1" x14ac:dyDescent="0.2">
      <c r="A494" s="7" t="s">
        <v>4</v>
      </c>
      <c r="B494" s="7" t="s">
        <v>36</v>
      </c>
      <c r="C494" s="7" t="s">
        <v>37</v>
      </c>
      <c r="D494" s="7">
        <v>24</v>
      </c>
      <c r="E494" s="7">
        <v>160</v>
      </c>
      <c r="F494" s="7">
        <v>6</v>
      </c>
      <c r="G494" s="7" t="s">
        <v>21</v>
      </c>
      <c r="H494" s="7" t="s">
        <v>22</v>
      </c>
      <c r="I494" s="7">
        <v>1833</v>
      </c>
      <c r="J494" s="7">
        <v>1.0565</v>
      </c>
      <c r="K494" s="7">
        <v>1833</v>
      </c>
      <c r="L494" s="7">
        <v>1.0793999999999999</v>
      </c>
      <c r="M494" s="7">
        <f t="shared" si="46"/>
        <v>2.289999999999992E-2</v>
      </c>
      <c r="N494" s="8">
        <v>0.7</v>
      </c>
      <c r="S494" s="8"/>
      <c r="T494" s="9">
        <v>41332</v>
      </c>
      <c r="V494" s="8"/>
      <c r="W494" s="8">
        <f t="shared" si="47"/>
        <v>0.7</v>
      </c>
      <c r="X494" s="8">
        <f t="shared" si="48"/>
        <v>30.567685589519755</v>
      </c>
      <c r="Y494" s="8"/>
      <c r="Z494" s="8"/>
      <c r="AA494" s="8"/>
      <c r="AB494" s="8"/>
      <c r="AC494" s="8"/>
      <c r="AD494" s="8"/>
    </row>
    <row r="495" spans="1:30" hidden="1" x14ac:dyDescent="0.2">
      <c r="A495" s="7" t="s">
        <v>4</v>
      </c>
      <c r="B495" s="7" t="s">
        <v>36</v>
      </c>
      <c r="C495" s="7" t="s">
        <v>37</v>
      </c>
      <c r="D495" s="7">
        <v>7</v>
      </c>
      <c r="E495" s="7">
        <v>161</v>
      </c>
      <c r="F495" s="7">
        <v>1</v>
      </c>
      <c r="G495" s="7" t="s">
        <v>29</v>
      </c>
      <c r="H495" s="7" t="s">
        <v>30</v>
      </c>
      <c r="I495" s="7">
        <v>1727</v>
      </c>
      <c r="J495" s="7">
        <v>1.0611999999999999</v>
      </c>
      <c r="K495" s="7">
        <v>1727</v>
      </c>
      <c r="N495" s="8"/>
      <c r="S495" s="8"/>
      <c r="T495" s="9">
        <v>41332</v>
      </c>
      <c r="V495" s="8"/>
      <c r="W495" s="8">
        <f t="shared" si="47"/>
        <v>0</v>
      </c>
      <c r="X495" s="8" t="e">
        <f t="shared" si="48"/>
        <v>#DIV/0!</v>
      </c>
      <c r="Y495" s="8"/>
      <c r="Z495" s="8"/>
      <c r="AA495" s="8"/>
      <c r="AB495" s="8"/>
      <c r="AC495" s="8"/>
      <c r="AD495" s="8"/>
    </row>
    <row r="496" spans="1:30" hidden="1" x14ac:dyDescent="0.2">
      <c r="A496" s="7" t="s">
        <v>4</v>
      </c>
      <c r="B496" s="7" t="s">
        <v>36</v>
      </c>
      <c r="C496" s="7" t="s">
        <v>37</v>
      </c>
      <c r="D496" s="7">
        <v>7</v>
      </c>
      <c r="E496" s="7">
        <v>162</v>
      </c>
      <c r="F496" s="7">
        <v>2</v>
      </c>
      <c r="G496" s="7" t="s">
        <v>29</v>
      </c>
      <c r="H496" s="7" t="s">
        <v>30</v>
      </c>
      <c r="I496" s="7">
        <v>1737</v>
      </c>
      <c r="J496" s="7">
        <v>1.0544</v>
      </c>
      <c r="K496" s="7">
        <v>1737</v>
      </c>
      <c r="N496" s="8"/>
      <c r="S496" s="8"/>
      <c r="T496" s="9">
        <v>41332</v>
      </c>
      <c r="V496" s="8"/>
      <c r="W496" s="8">
        <f t="shared" si="47"/>
        <v>0</v>
      </c>
      <c r="X496" s="8" t="e">
        <f t="shared" si="48"/>
        <v>#DIV/0!</v>
      </c>
      <c r="Y496" s="8"/>
      <c r="Z496" s="8"/>
      <c r="AA496" s="8"/>
      <c r="AB496" s="8"/>
      <c r="AC496" s="8"/>
      <c r="AD496" s="8"/>
    </row>
    <row r="497" spans="1:30" hidden="1" x14ac:dyDescent="0.2">
      <c r="A497" s="7" t="s">
        <v>4</v>
      </c>
      <c r="B497" s="7" t="s">
        <v>36</v>
      </c>
      <c r="C497" s="7" t="s">
        <v>37</v>
      </c>
      <c r="D497" s="7">
        <v>7</v>
      </c>
      <c r="E497" s="7">
        <v>163</v>
      </c>
      <c r="F497" s="7">
        <v>3</v>
      </c>
      <c r="G497" s="7" t="s">
        <v>29</v>
      </c>
      <c r="H497" s="7" t="s">
        <v>30</v>
      </c>
      <c r="I497" s="7">
        <v>1747</v>
      </c>
      <c r="J497" s="7">
        <v>1.0619000000000001</v>
      </c>
      <c r="K497" s="7">
        <v>1747</v>
      </c>
      <c r="N497" s="8"/>
      <c r="S497" s="8"/>
      <c r="T497" s="9">
        <v>41332</v>
      </c>
      <c r="V497" s="8"/>
      <c r="W497" s="8">
        <f t="shared" si="47"/>
        <v>0</v>
      </c>
      <c r="X497" s="8" t="e">
        <f t="shared" si="48"/>
        <v>#DIV/0!</v>
      </c>
      <c r="Y497" s="8"/>
      <c r="Z497" s="8"/>
      <c r="AA497" s="8"/>
      <c r="AB497" s="8"/>
      <c r="AC497" s="8"/>
      <c r="AD497" s="8"/>
    </row>
    <row r="498" spans="1:30" hidden="1" x14ac:dyDescent="0.2">
      <c r="A498" s="7" t="s">
        <v>4</v>
      </c>
      <c r="B498" s="7" t="s">
        <v>36</v>
      </c>
      <c r="C498" s="7" t="s">
        <v>37</v>
      </c>
      <c r="D498" s="7">
        <v>7</v>
      </c>
      <c r="E498" s="7">
        <v>164</v>
      </c>
      <c r="F498" s="7">
        <v>4</v>
      </c>
      <c r="G498" s="7" t="s">
        <v>29</v>
      </c>
      <c r="H498" s="7" t="s">
        <v>30</v>
      </c>
      <c r="I498" s="7">
        <v>1757</v>
      </c>
      <c r="J498" s="7">
        <v>1.0577000000000001</v>
      </c>
      <c r="K498" s="7">
        <v>1757</v>
      </c>
      <c r="N498" s="8"/>
      <c r="S498" s="8"/>
      <c r="T498" s="9">
        <v>41332</v>
      </c>
      <c r="V498" s="8"/>
      <c r="W498" s="8">
        <f t="shared" si="47"/>
        <v>0</v>
      </c>
      <c r="X498" s="8" t="e">
        <f t="shared" si="48"/>
        <v>#DIV/0!</v>
      </c>
      <c r="Y498" s="8"/>
      <c r="Z498" s="8"/>
      <c r="AA498" s="8"/>
      <c r="AB498" s="8"/>
      <c r="AC498" s="8"/>
      <c r="AD498" s="8"/>
    </row>
    <row r="499" spans="1:30" hidden="1" x14ac:dyDescent="0.2">
      <c r="A499" s="7" t="s">
        <v>4</v>
      </c>
      <c r="B499" s="7" t="s">
        <v>36</v>
      </c>
      <c r="C499" s="7" t="s">
        <v>37</v>
      </c>
      <c r="D499" s="7">
        <v>7</v>
      </c>
      <c r="E499" s="7">
        <v>165</v>
      </c>
      <c r="F499" s="7">
        <v>5</v>
      </c>
      <c r="G499" s="7" t="s">
        <v>29</v>
      </c>
      <c r="H499" s="7" t="s">
        <v>30</v>
      </c>
      <c r="I499" s="7">
        <v>1767</v>
      </c>
      <c r="J499" s="7">
        <v>1.0609999999999999</v>
      </c>
      <c r="K499" s="7">
        <v>1767</v>
      </c>
      <c r="N499" s="8"/>
      <c r="S499" s="8"/>
      <c r="T499" s="9">
        <v>41332</v>
      </c>
      <c r="V499" s="8"/>
      <c r="W499" s="8">
        <f t="shared" si="47"/>
        <v>0</v>
      </c>
      <c r="X499" s="8" t="e">
        <f t="shared" si="48"/>
        <v>#DIV/0!</v>
      </c>
      <c r="Y499" s="8"/>
      <c r="Z499" s="8"/>
      <c r="AA499" s="8"/>
      <c r="AB499" s="8"/>
      <c r="AC499" s="8"/>
      <c r="AD499" s="8"/>
    </row>
    <row r="500" spans="1:30" hidden="1" x14ac:dyDescent="0.2">
      <c r="A500" s="7" t="s">
        <v>4</v>
      </c>
      <c r="B500" s="7" t="s">
        <v>36</v>
      </c>
      <c r="C500" s="7" t="s">
        <v>37</v>
      </c>
      <c r="D500" s="7">
        <v>7</v>
      </c>
      <c r="E500" s="7">
        <v>166</v>
      </c>
      <c r="F500" s="7">
        <v>6</v>
      </c>
      <c r="G500" s="7" t="s">
        <v>29</v>
      </c>
      <c r="H500" s="7" t="s">
        <v>30</v>
      </c>
      <c r="I500" s="7">
        <v>1777</v>
      </c>
      <c r="J500" s="7">
        <v>1.0490999999999999</v>
      </c>
      <c r="K500" s="7">
        <v>1777</v>
      </c>
      <c r="N500" s="8"/>
      <c r="S500" s="8"/>
      <c r="T500" s="9">
        <v>41332</v>
      </c>
      <c r="V500" s="8"/>
      <c r="W500" s="8">
        <f t="shared" si="47"/>
        <v>0</v>
      </c>
      <c r="X500" s="8" t="e">
        <f t="shared" si="48"/>
        <v>#DIV/0!</v>
      </c>
      <c r="Y500" s="8"/>
      <c r="Z500" s="8"/>
      <c r="AA500" s="8"/>
      <c r="AB500" s="8"/>
      <c r="AC500" s="8"/>
      <c r="AD500" s="8"/>
    </row>
    <row r="501" spans="1:30" hidden="1" x14ac:dyDescent="0.2">
      <c r="A501" s="7" t="s">
        <v>4</v>
      </c>
      <c r="B501" s="7" t="s">
        <v>36</v>
      </c>
      <c r="C501" s="7" t="s">
        <v>37</v>
      </c>
      <c r="D501" s="7">
        <v>24</v>
      </c>
      <c r="E501" s="7">
        <v>167</v>
      </c>
      <c r="F501" s="7">
        <v>1</v>
      </c>
      <c r="G501" s="7" t="s">
        <v>29</v>
      </c>
      <c r="H501" s="7" t="s">
        <v>30</v>
      </c>
      <c r="I501" s="7">
        <v>1787</v>
      </c>
      <c r="J501" s="7">
        <v>1.0604</v>
      </c>
      <c r="K501" s="7">
        <v>1787</v>
      </c>
      <c r="N501" s="8"/>
      <c r="S501" s="8"/>
      <c r="T501" s="9">
        <v>41332</v>
      </c>
      <c r="V501" s="8"/>
      <c r="W501" s="8">
        <f t="shared" si="47"/>
        <v>0</v>
      </c>
      <c r="X501" s="8" t="e">
        <f t="shared" si="48"/>
        <v>#DIV/0!</v>
      </c>
      <c r="Y501" s="8"/>
      <c r="Z501" s="8"/>
      <c r="AA501" s="8"/>
      <c r="AB501" s="8"/>
      <c r="AC501" s="8"/>
      <c r="AD501" s="8"/>
    </row>
    <row r="502" spans="1:30" hidden="1" x14ac:dyDescent="0.2">
      <c r="A502" s="7" t="s">
        <v>4</v>
      </c>
      <c r="B502" s="7" t="s">
        <v>36</v>
      </c>
      <c r="C502" s="7" t="s">
        <v>37</v>
      </c>
      <c r="D502" s="7">
        <v>24</v>
      </c>
      <c r="E502" s="7">
        <v>168</v>
      </c>
      <c r="F502" s="7">
        <v>2</v>
      </c>
      <c r="G502" s="7" t="s">
        <v>29</v>
      </c>
      <c r="H502" s="7" t="s">
        <v>30</v>
      </c>
      <c r="I502" s="7">
        <v>1797</v>
      </c>
      <c r="J502" s="7">
        <v>1.0507</v>
      </c>
      <c r="K502" s="7">
        <v>1797</v>
      </c>
      <c r="N502" s="8"/>
      <c r="S502" s="8"/>
      <c r="T502" s="9">
        <v>41332</v>
      </c>
      <c r="V502" s="8"/>
      <c r="W502" s="8">
        <f t="shared" si="47"/>
        <v>0</v>
      </c>
      <c r="X502" s="8" t="e">
        <f t="shared" si="48"/>
        <v>#DIV/0!</v>
      </c>
      <c r="Y502" s="8"/>
      <c r="Z502" s="8"/>
      <c r="AA502" s="8"/>
      <c r="AB502" s="8"/>
      <c r="AC502" s="8"/>
      <c r="AD502" s="8"/>
    </row>
    <row r="503" spans="1:30" hidden="1" x14ac:dyDescent="0.2">
      <c r="A503" s="7" t="s">
        <v>4</v>
      </c>
      <c r="B503" s="7" t="s">
        <v>36</v>
      </c>
      <c r="C503" s="7" t="s">
        <v>37</v>
      </c>
      <c r="D503" s="7">
        <v>24</v>
      </c>
      <c r="E503" s="7">
        <v>169</v>
      </c>
      <c r="F503" s="7">
        <v>3</v>
      </c>
      <c r="G503" s="7" t="s">
        <v>29</v>
      </c>
      <c r="H503" s="7" t="s">
        <v>30</v>
      </c>
      <c r="I503" s="7">
        <v>1807</v>
      </c>
      <c r="J503" s="7">
        <v>1.0571999999999999</v>
      </c>
      <c r="K503" s="7">
        <v>1807</v>
      </c>
      <c r="N503" s="8"/>
      <c r="S503" s="8"/>
      <c r="T503" s="9">
        <v>41332</v>
      </c>
      <c r="V503" s="8"/>
      <c r="W503" s="8">
        <f t="shared" ref="W503:W534" si="49">N503*EXP((LN(2)/$S$3)*V503)</f>
        <v>0</v>
      </c>
      <c r="X503" s="8" t="e">
        <f t="shared" ref="X503:X534" si="50">W503/M503</f>
        <v>#DIV/0!</v>
      </c>
      <c r="Y503" s="8"/>
      <c r="Z503" s="8"/>
      <c r="AA503" s="8"/>
      <c r="AB503" s="8"/>
      <c r="AC503" s="8"/>
      <c r="AD503" s="8"/>
    </row>
    <row r="504" spans="1:30" hidden="1" x14ac:dyDescent="0.2">
      <c r="A504" s="7" t="s">
        <v>4</v>
      </c>
      <c r="B504" s="7" t="s">
        <v>36</v>
      </c>
      <c r="C504" s="7" t="s">
        <v>37</v>
      </c>
      <c r="D504" s="7">
        <v>24</v>
      </c>
      <c r="E504" s="7">
        <v>170</v>
      </c>
      <c r="F504" s="7">
        <v>4</v>
      </c>
      <c r="G504" s="7" t="s">
        <v>29</v>
      </c>
      <c r="H504" s="7" t="s">
        <v>30</v>
      </c>
      <c r="I504" s="7">
        <v>1817</v>
      </c>
      <c r="J504" s="7">
        <v>1.0570999999999999</v>
      </c>
      <c r="K504" s="7">
        <v>1817</v>
      </c>
      <c r="N504" s="8"/>
      <c r="S504" s="8"/>
      <c r="T504" s="9">
        <v>41332</v>
      </c>
      <c r="V504" s="8"/>
      <c r="W504" s="8">
        <f t="shared" si="49"/>
        <v>0</v>
      </c>
      <c r="X504" s="8" t="e">
        <f t="shared" si="50"/>
        <v>#DIV/0!</v>
      </c>
      <c r="Y504" s="8"/>
      <c r="Z504" s="8"/>
      <c r="AA504" s="8"/>
      <c r="AB504" s="8"/>
      <c r="AC504" s="8"/>
      <c r="AD504" s="8"/>
    </row>
    <row r="505" spans="1:30" hidden="1" x14ac:dyDescent="0.2">
      <c r="A505" s="7" t="s">
        <v>4</v>
      </c>
      <c r="B505" s="7" t="s">
        <v>36</v>
      </c>
      <c r="C505" s="7" t="s">
        <v>37</v>
      </c>
      <c r="D505" s="7">
        <v>24</v>
      </c>
      <c r="E505" s="7">
        <v>171</v>
      </c>
      <c r="F505" s="7">
        <v>5</v>
      </c>
      <c r="G505" s="7" t="s">
        <v>29</v>
      </c>
      <c r="H505" s="7" t="s">
        <v>30</v>
      </c>
      <c r="I505" s="7">
        <v>1827</v>
      </c>
      <c r="J505" s="7">
        <v>1.0617000000000001</v>
      </c>
      <c r="K505" s="7">
        <v>1827</v>
      </c>
      <c r="N505" s="8"/>
      <c r="S505" s="8"/>
      <c r="T505" s="9">
        <v>41332</v>
      </c>
      <c r="V505" s="8"/>
      <c r="W505" s="8">
        <f t="shared" si="49"/>
        <v>0</v>
      </c>
      <c r="X505" s="8" t="e">
        <f t="shared" si="50"/>
        <v>#DIV/0!</v>
      </c>
      <c r="Y505" s="8"/>
      <c r="Z505" s="8"/>
      <c r="AA505" s="8"/>
      <c r="AB505" s="8"/>
      <c r="AC505" s="8"/>
      <c r="AD505" s="8"/>
    </row>
    <row r="506" spans="1:30" hidden="1" x14ac:dyDescent="0.2">
      <c r="A506" s="7" t="s">
        <v>4</v>
      </c>
      <c r="B506" s="7" t="s">
        <v>36</v>
      </c>
      <c r="C506" s="7" t="s">
        <v>37</v>
      </c>
      <c r="D506" s="7">
        <v>24</v>
      </c>
      <c r="E506" s="7">
        <v>172</v>
      </c>
      <c r="F506" s="7">
        <v>6</v>
      </c>
      <c r="G506" s="7" t="s">
        <v>29</v>
      </c>
      <c r="H506" s="7" t="s">
        <v>30</v>
      </c>
      <c r="I506" s="7">
        <v>1837</v>
      </c>
      <c r="J506" s="7">
        <v>1.0612999999999999</v>
      </c>
      <c r="K506" s="7">
        <v>1837</v>
      </c>
      <c r="N506" s="8"/>
      <c r="S506" s="8"/>
      <c r="T506" s="9">
        <v>41332</v>
      </c>
      <c r="V506" s="8"/>
      <c r="W506" s="8">
        <f t="shared" si="49"/>
        <v>0</v>
      </c>
      <c r="X506" s="8" t="e">
        <f t="shared" si="50"/>
        <v>#DIV/0!</v>
      </c>
      <c r="Y506" s="8"/>
      <c r="Z506" s="8"/>
      <c r="AA506" s="8"/>
      <c r="AB506" s="8"/>
      <c r="AC506" s="8"/>
      <c r="AD506" s="8"/>
    </row>
    <row r="507" spans="1:30" hidden="1" x14ac:dyDescent="0.2">
      <c r="A507" s="7" t="s">
        <v>4</v>
      </c>
      <c r="B507" s="7" t="s">
        <v>36</v>
      </c>
      <c r="C507" s="7" t="s">
        <v>37</v>
      </c>
      <c r="D507" s="7">
        <v>7</v>
      </c>
      <c r="E507" s="7">
        <v>101</v>
      </c>
      <c r="F507" s="7">
        <v>1</v>
      </c>
      <c r="G507" s="7" t="s">
        <v>27</v>
      </c>
      <c r="H507" s="7" t="s">
        <v>28</v>
      </c>
      <c r="I507" s="7">
        <v>1726</v>
      </c>
      <c r="J507" s="7">
        <v>1.0513999999999999</v>
      </c>
      <c r="K507" s="7">
        <v>1726</v>
      </c>
      <c r="L507" s="7">
        <v>1.1224000000000001</v>
      </c>
      <c r="M507" s="7">
        <f t="shared" ref="M507:M538" si="51">L507-J507</f>
        <v>7.1000000000000174E-2</v>
      </c>
      <c r="N507" s="8">
        <v>0</v>
      </c>
      <c r="S507" s="8"/>
      <c r="T507" s="9">
        <v>41332</v>
      </c>
      <c r="V507" s="8"/>
      <c r="W507" s="8">
        <f t="shared" si="49"/>
        <v>0</v>
      </c>
      <c r="X507" s="8">
        <f t="shared" si="50"/>
        <v>0</v>
      </c>
      <c r="Y507" s="8"/>
      <c r="Z507" s="8"/>
      <c r="AA507" s="8"/>
      <c r="AB507" s="8"/>
      <c r="AC507" s="8"/>
      <c r="AD507" s="8"/>
    </row>
    <row r="508" spans="1:30" hidden="1" x14ac:dyDescent="0.2">
      <c r="A508" s="7" t="s">
        <v>4</v>
      </c>
      <c r="B508" s="7" t="s">
        <v>36</v>
      </c>
      <c r="C508" s="7" t="s">
        <v>37</v>
      </c>
      <c r="D508" s="7">
        <v>7</v>
      </c>
      <c r="E508" s="7">
        <v>102</v>
      </c>
      <c r="F508" s="7">
        <v>2</v>
      </c>
      <c r="G508" s="7" t="s">
        <v>27</v>
      </c>
      <c r="H508" s="7" t="s">
        <v>28</v>
      </c>
      <c r="I508" s="7">
        <v>1736</v>
      </c>
      <c r="J508" s="7">
        <v>1.0547</v>
      </c>
      <c r="K508" s="7">
        <v>1736</v>
      </c>
      <c r="L508" s="7">
        <v>1.1312</v>
      </c>
      <c r="M508" s="7">
        <f t="shared" si="51"/>
        <v>7.6500000000000012E-2</v>
      </c>
      <c r="N508" s="8">
        <v>0</v>
      </c>
      <c r="S508" s="8"/>
      <c r="T508" s="9">
        <v>41332</v>
      </c>
      <c r="V508" s="8"/>
      <c r="W508" s="8">
        <f t="shared" si="49"/>
        <v>0</v>
      </c>
      <c r="X508" s="8">
        <f t="shared" si="50"/>
        <v>0</v>
      </c>
      <c r="Y508" s="8"/>
      <c r="Z508" s="8"/>
      <c r="AA508" s="8"/>
      <c r="AB508" s="8"/>
      <c r="AC508" s="8"/>
      <c r="AD508" s="8"/>
    </row>
    <row r="509" spans="1:30" hidden="1" x14ac:dyDescent="0.2">
      <c r="A509" s="7" t="s">
        <v>4</v>
      </c>
      <c r="B509" s="7" t="s">
        <v>36</v>
      </c>
      <c r="C509" s="7" t="s">
        <v>37</v>
      </c>
      <c r="D509" s="7">
        <v>7</v>
      </c>
      <c r="E509" s="7">
        <v>103</v>
      </c>
      <c r="F509" s="7">
        <v>3</v>
      </c>
      <c r="G509" s="7" t="s">
        <v>27</v>
      </c>
      <c r="H509" s="7" t="s">
        <v>28</v>
      </c>
      <c r="I509" s="7">
        <v>1746</v>
      </c>
      <c r="J509" s="7">
        <v>1.0498000000000001</v>
      </c>
      <c r="K509" s="7">
        <v>1746</v>
      </c>
      <c r="L509" s="7">
        <v>1.1189</v>
      </c>
      <c r="M509" s="7">
        <f t="shared" si="51"/>
        <v>6.9099999999999939E-2</v>
      </c>
      <c r="N509" s="8">
        <v>0</v>
      </c>
      <c r="S509" s="8"/>
      <c r="T509" s="9">
        <v>41332</v>
      </c>
      <c r="V509" s="8"/>
      <c r="W509" s="8">
        <f t="shared" si="49"/>
        <v>0</v>
      </c>
      <c r="X509" s="8">
        <f t="shared" si="50"/>
        <v>0</v>
      </c>
      <c r="Y509" s="8"/>
      <c r="Z509" s="8"/>
      <c r="AA509" s="8"/>
      <c r="AB509" s="8"/>
      <c r="AC509" s="8"/>
      <c r="AD509" s="8"/>
    </row>
    <row r="510" spans="1:30" hidden="1" x14ac:dyDescent="0.2">
      <c r="A510" s="7" t="s">
        <v>4</v>
      </c>
      <c r="B510" s="7" t="s">
        <v>36</v>
      </c>
      <c r="C510" s="7" t="s">
        <v>37</v>
      </c>
      <c r="D510" s="7">
        <v>7</v>
      </c>
      <c r="E510" s="7">
        <v>104</v>
      </c>
      <c r="F510" s="7">
        <v>4</v>
      </c>
      <c r="G510" s="7" t="s">
        <v>27</v>
      </c>
      <c r="H510" s="7" t="s">
        <v>28</v>
      </c>
      <c r="I510" s="7">
        <v>1756</v>
      </c>
      <c r="J510" s="7">
        <v>1.0545</v>
      </c>
      <c r="K510" s="7">
        <v>1756</v>
      </c>
      <c r="L510" s="7">
        <v>1.1073999999999999</v>
      </c>
      <c r="M510" s="7">
        <f t="shared" si="51"/>
        <v>5.2899999999999947E-2</v>
      </c>
      <c r="N510" s="8">
        <v>2.9</v>
      </c>
      <c r="S510" s="8"/>
      <c r="T510" s="9">
        <v>41332</v>
      </c>
      <c r="V510" s="8"/>
      <c r="W510" s="8">
        <f t="shared" si="49"/>
        <v>2.9</v>
      </c>
      <c r="X510" s="8">
        <f t="shared" si="50"/>
        <v>54.820415879017069</v>
      </c>
      <c r="Y510" s="8"/>
      <c r="Z510" s="8"/>
      <c r="AA510" s="8"/>
      <c r="AB510" s="8"/>
      <c r="AC510" s="8"/>
      <c r="AD510" s="8"/>
    </row>
    <row r="511" spans="1:30" hidden="1" x14ac:dyDescent="0.2">
      <c r="A511" s="7" t="s">
        <v>4</v>
      </c>
      <c r="B511" s="7" t="s">
        <v>36</v>
      </c>
      <c r="C511" s="7" t="s">
        <v>37</v>
      </c>
      <c r="D511" s="7">
        <v>7</v>
      </c>
      <c r="E511" s="7">
        <v>105</v>
      </c>
      <c r="F511" s="7">
        <v>5</v>
      </c>
      <c r="G511" s="7" t="s">
        <v>27</v>
      </c>
      <c r="H511" s="7" t="s">
        <v>28</v>
      </c>
      <c r="I511" s="7">
        <v>1766</v>
      </c>
      <c r="J511" s="7">
        <v>1.0615000000000001</v>
      </c>
      <c r="K511" s="7">
        <v>1766</v>
      </c>
      <c r="L511" s="7">
        <v>1.1496</v>
      </c>
      <c r="M511" s="7">
        <f t="shared" si="51"/>
        <v>8.8099999999999845E-2</v>
      </c>
      <c r="N511" s="8">
        <v>0</v>
      </c>
      <c r="S511" s="8"/>
      <c r="T511" s="9">
        <v>41332</v>
      </c>
      <c r="V511" s="8"/>
      <c r="W511" s="8">
        <f t="shared" si="49"/>
        <v>0</v>
      </c>
      <c r="X511" s="8">
        <f t="shared" si="50"/>
        <v>0</v>
      </c>
      <c r="Y511" s="8"/>
      <c r="Z511" s="8"/>
      <c r="AA511" s="8"/>
      <c r="AB511" s="8"/>
      <c r="AC511" s="8"/>
      <c r="AD511" s="8"/>
    </row>
    <row r="512" spans="1:30" hidden="1" x14ac:dyDescent="0.2">
      <c r="A512" s="7" t="s">
        <v>4</v>
      </c>
      <c r="B512" s="7" t="s">
        <v>36</v>
      </c>
      <c r="C512" s="7" t="s">
        <v>37</v>
      </c>
      <c r="D512" s="7">
        <v>7</v>
      </c>
      <c r="E512" s="7">
        <v>106</v>
      </c>
      <c r="F512" s="7">
        <v>6</v>
      </c>
      <c r="G512" s="7" t="s">
        <v>27</v>
      </c>
      <c r="H512" s="7" t="s">
        <v>28</v>
      </c>
      <c r="I512" s="7">
        <v>1776</v>
      </c>
      <c r="J512" s="7">
        <v>1.0583</v>
      </c>
      <c r="K512" s="7">
        <v>1776</v>
      </c>
      <c r="L512" s="7">
        <v>1.1132</v>
      </c>
      <c r="M512" s="7">
        <f t="shared" si="51"/>
        <v>5.4899999999999949E-2</v>
      </c>
      <c r="N512" s="8">
        <v>0</v>
      </c>
      <c r="S512" s="8"/>
      <c r="T512" s="9">
        <v>41332</v>
      </c>
      <c r="V512" s="8"/>
      <c r="W512" s="8">
        <f t="shared" si="49"/>
        <v>0</v>
      </c>
      <c r="X512" s="8">
        <f t="shared" si="50"/>
        <v>0</v>
      </c>
      <c r="Y512" s="8"/>
      <c r="Z512" s="8"/>
      <c r="AA512" s="8"/>
      <c r="AB512" s="8"/>
      <c r="AC512" s="8"/>
      <c r="AD512" s="8"/>
    </row>
    <row r="513" spans="1:30" hidden="1" x14ac:dyDescent="0.2">
      <c r="A513" s="7" t="s">
        <v>4</v>
      </c>
      <c r="B513" s="7" t="s">
        <v>36</v>
      </c>
      <c r="C513" s="7" t="s">
        <v>37</v>
      </c>
      <c r="D513" s="7">
        <v>24</v>
      </c>
      <c r="E513" s="7">
        <v>107</v>
      </c>
      <c r="F513" s="7">
        <v>1</v>
      </c>
      <c r="G513" s="7" t="s">
        <v>27</v>
      </c>
      <c r="H513" s="7" t="s">
        <v>28</v>
      </c>
      <c r="I513" s="7">
        <v>1786</v>
      </c>
      <c r="J513" s="7">
        <v>1.0569999999999999</v>
      </c>
      <c r="K513" s="7">
        <v>1786</v>
      </c>
      <c r="L513" s="7">
        <v>1.1113</v>
      </c>
      <c r="M513" s="7">
        <f t="shared" si="51"/>
        <v>5.4300000000000015E-2</v>
      </c>
      <c r="N513" s="8">
        <v>0</v>
      </c>
      <c r="S513" s="8"/>
      <c r="T513" s="9">
        <v>41332</v>
      </c>
      <c r="V513" s="8"/>
      <c r="W513" s="8">
        <f t="shared" si="49"/>
        <v>0</v>
      </c>
      <c r="X513" s="8">
        <f t="shared" si="50"/>
        <v>0</v>
      </c>
      <c r="Y513" s="8"/>
      <c r="Z513" s="8"/>
      <c r="AA513" s="8"/>
      <c r="AB513" s="8"/>
      <c r="AC513" s="8"/>
      <c r="AD513" s="8"/>
    </row>
    <row r="514" spans="1:30" hidden="1" x14ac:dyDescent="0.2">
      <c r="A514" s="7" t="s">
        <v>4</v>
      </c>
      <c r="B514" s="7" t="s">
        <v>36</v>
      </c>
      <c r="C514" s="7" t="s">
        <v>37</v>
      </c>
      <c r="D514" s="7">
        <v>24</v>
      </c>
      <c r="E514" s="7">
        <v>108</v>
      </c>
      <c r="F514" s="7">
        <v>2</v>
      </c>
      <c r="G514" s="7" t="s">
        <v>27</v>
      </c>
      <c r="H514" s="7" t="s">
        <v>28</v>
      </c>
      <c r="I514" s="7">
        <v>1796</v>
      </c>
      <c r="J514" s="7">
        <v>1.0505</v>
      </c>
      <c r="K514" s="7">
        <v>1796</v>
      </c>
      <c r="L514" s="7">
        <v>1.1103000000000001</v>
      </c>
      <c r="M514" s="7">
        <f t="shared" si="51"/>
        <v>5.9800000000000075E-2</v>
      </c>
      <c r="N514" s="8">
        <v>0</v>
      </c>
      <c r="S514" s="8"/>
      <c r="T514" s="9">
        <v>41332</v>
      </c>
      <c r="V514" s="8"/>
      <c r="W514" s="8">
        <f t="shared" si="49"/>
        <v>0</v>
      </c>
      <c r="X514" s="8">
        <f t="shared" si="50"/>
        <v>0</v>
      </c>
      <c r="Y514" s="8"/>
      <c r="Z514" s="8"/>
      <c r="AA514" s="8"/>
      <c r="AB514" s="8"/>
      <c r="AC514" s="8"/>
      <c r="AD514" s="8"/>
    </row>
    <row r="515" spans="1:30" hidden="1" x14ac:dyDescent="0.2">
      <c r="A515" s="7" t="s">
        <v>4</v>
      </c>
      <c r="B515" s="7" t="s">
        <v>36</v>
      </c>
      <c r="C515" s="7" t="s">
        <v>37</v>
      </c>
      <c r="D515" s="7">
        <v>24</v>
      </c>
      <c r="E515" s="7">
        <v>109</v>
      </c>
      <c r="F515" s="7">
        <v>3</v>
      </c>
      <c r="G515" s="7" t="s">
        <v>27</v>
      </c>
      <c r="H515" s="7" t="s">
        <v>28</v>
      </c>
      <c r="I515" s="7">
        <v>1806</v>
      </c>
      <c r="J515" s="7">
        <v>1.0484</v>
      </c>
      <c r="K515" s="7">
        <v>1806</v>
      </c>
      <c r="L515" s="7">
        <v>1.1099000000000001</v>
      </c>
      <c r="M515" s="7">
        <f t="shared" si="51"/>
        <v>6.150000000000011E-2</v>
      </c>
      <c r="N515" s="8">
        <v>0</v>
      </c>
      <c r="S515" s="8"/>
      <c r="T515" s="9">
        <v>41332</v>
      </c>
      <c r="V515" s="8"/>
      <c r="W515" s="8">
        <f t="shared" si="49"/>
        <v>0</v>
      </c>
      <c r="X515" s="8">
        <f t="shared" si="50"/>
        <v>0</v>
      </c>
      <c r="Y515" s="8"/>
      <c r="Z515" s="8"/>
      <c r="AA515" s="8"/>
      <c r="AB515" s="8"/>
      <c r="AC515" s="8"/>
      <c r="AD515" s="8"/>
    </row>
    <row r="516" spans="1:30" hidden="1" x14ac:dyDescent="0.2">
      <c r="B516" s="7" t="s">
        <v>36</v>
      </c>
      <c r="C516" s="7" t="s">
        <v>37</v>
      </c>
      <c r="D516" s="7">
        <v>24</v>
      </c>
      <c r="E516" s="7">
        <v>110</v>
      </c>
      <c r="F516" s="7">
        <v>4</v>
      </c>
      <c r="G516" s="7" t="s">
        <v>27</v>
      </c>
      <c r="H516" s="7" t="s">
        <v>28</v>
      </c>
      <c r="I516" s="7">
        <v>1816</v>
      </c>
      <c r="J516" s="7">
        <v>1.0548999999999999</v>
      </c>
      <c r="K516" s="7">
        <v>1816</v>
      </c>
      <c r="L516" s="7">
        <v>1.1426000000000001</v>
      </c>
      <c r="M516" s="7">
        <f t="shared" si="51"/>
        <v>8.7700000000000111E-2</v>
      </c>
      <c r="N516" s="8">
        <v>0</v>
      </c>
      <c r="S516" s="8"/>
      <c r="T516" s="9">
        <v>41332</v>
      </c>
      <c r="V516" s="8"/>
      <c r="W516" s="8">
        <f t="shared" si="49"/>
        <v>0</v>
      </c>
      <c r="X516" s="8">
        <f t="shared" si="50"/>
        <v>0</v>
      </c>
      <c r="Y516" s="8"/>
      <c r="Z516" s="8"/>
      <c r="AA516" s="8"/>
      <c r="AB516" s="8"/>
      <c r="AC516" s="8"/>
      <c r="AD516" s="8"/>
    </row>
    <row r="517" spans="1:30" hidden="1" x14ac:dyDescent="0.2">
      <c r="A517" s="7" t="s">
        <v>4</v>
      </c>
      <c r="B517" s="7" t="s">
        <v>36</v>
      </c>
      <c r="C517" s="7" t="s">
        <v>37</v>
      </c>
      <c r="D517" s="7">
        <v>24</v>
      </c>
      <c r="E517" s="7">
        <v>111</v>
      </c>
      <c r="F517" s="7">
        <v>5</v>
      </c>
      <c r="G517" s="7" t="s">
        <v>27</v>
      </c>
      <c r="H517" s="7" t="s">
        <v>28</v>
      </c>
      <c r="I517" s="7">
        <v>1826</v>
      </c>
      <c r="J517" s="7">
        <v>1.0490999999999999</v>
      </c>
      <c r="K517" s="7">
        <v>1826</v>
      </c>
      <c r="L517" s="7">
        <v>1.1152</v>
      </c>
      <c r="M517" s="7">
        <f t="shared" si="51"/>
        <v>6.6100000000000048E-2</v>
      </c>
      <c r="N517" s="8">
        <v>0</v>
      </c>
      <c r="S517" s="8"/>
      <c r="T517" s="9">
        <v>41332</v>
      </c>
      <c r="V517" s="8"/>
      <c r="W517" s="8">
        <f t="shared" si="49"/>
        <v>0</v>
      </c>
      <c r="X517" s="8">
        <f t="shared" si="50"/>
        <v>0</v>
      </c>
      <c r="Y517" s="8"/>
      <c r="Z517" s="8"/>
      <c r="AA517" s="8"/>
      <c r="AB517" s="8"/>
      <c r="AC517" s="8"/>
      <c r="AD517" s="8"/>
    </row>
    <row r="518" spans="1:30" hidden="1" x14ac:dyDescent="0.2">
      <c r="A518" s="7" t="s">
        <v>4</v>
      </c>
      <c r="B518" s="7" t="s">
        <v>36</v>
      </c>
      <c r="C518" s="7" t="s">
        <v>37</v>
      </c>
      <c r="D518" s="7">
        <v>24</v>
      </c>
      <c r="E518" s="7">
        <v>112</v>
      </c>
      <c r="F518" s="7">
        <v>6</v>
      </c>
      <c r="G518" s="7" t="s">
        <v>27</v>
      </c>
      <c r="H518" s="7" t="s">
        <v>28</v>
      </c>
      <c r="I518" s="7">
        <v>1836</v>
      </c>
      <c r="J518" s="7">
        <v>5.5599999999999997E-2</v>
      </c>
      <c r="K518" s="7">
        <v>1836</v>
      </c>
      <c r="L518" s="7">
        <v>1.1162000000000001</v>
      </c>
      <c r="M518" s="7">
        <f t="shared" si="51"/>
        <v>1.0606</v>
      </c>
      <c r="N518" s="8">
        <v>0</v>
      </c>
      <c r="S518" s="8"/>
      <c r="T518" s="9">
        <v>41332</v>
      </c>
      <c r="V518" s="8"/>
      <c r="W518" s="8">
        <f t="shared" si="49"/>
        <v>0</v>
      </c>
      <c r="X518" s="8">
        <f t="shared" si="50"/>
        <v>0</v>
      </c>
      <c r="Y518" s="8"/>
      <c r="Z518" s="8"/>
      <c r="AA518" s="8"/>
      <c r="AB518" s="8"/>
      <c r="AC518" s="8"/>
      <c r="AD518" s="8"/>
    </row>
    <row r="519" spans="1:30" hidden="1" x14ac:dyDescent="0.2">
      <c r="A519" s="7" t="s">
        <v>4</v>
      </c>
      <c r="B519" s="7" t="s">
        <v>36</v>
      </c>
      <c r="C519" s="7" t="s">
        <v>37</v>
      </c>
      <c r="D519" s="7">
        <v>7</v>
      </c>
      <c r="E519" s="7">
        <v>113</v>
      </c>
      <c r="F519" s="7">
        <v>1</v>
      </c>
      <c r="G519" s="7" t="s">
        <v>34</v>
      </c>
      <c r="H519" s="7" t="s">
        <v>34</v>
      </c>
      <c r="I519" s="7">
        <v>1729</v>
      </c>
      <c r="J519" s="7">
        <v>1.0561</v>
      </c>
      <c r="K519" s="7">
        <v>1729</v>
      </c>
      <c r="L519" s="7">
        <v>1.1382000000000001</v>
      </c>
      <c r="M519" s="7">
        <f t="shared" si="51"/>
        <v>8.2100000000000062E-2</v>
      </c>
      <c r="N519" s="8">
        <v>3</v>
      </c>
      <c r="S519" s="8"/>
      <c r="T519" s="9">
        <v>41332</v>
      </c>
      <c r="V519" s="8"/>
      <c r="W519" s="8">
        <f t="shared" si="49"/>
        <v>3</v>
      </c>
      <c r="X519" s="8">
        <f t="shared" si="50"/>
        <v>36.54080389768572</v>
      </c>
      <c r="Y519" s="8"/>
      <c r="Z519" s="8"/>
      <c r="AA519" s="8"/>
      <c r="AB519" s="8"/>
      <c r="AC519" s="8"/>
      <c r="AD519" s="8"/>
    </row>
    <row r="520" spans="1:30" hidden="1" x14ac:dyDescent="0.2">
      <c r="A520" s="7" t="s">
        <v>4</v>
      </c>
      <c r="B520" s="7" t="s">
        <v>36</v>
      </c>
      <c r="C520" s="7" t="s">
        <v>37</v>
      </c>
      <c r="D520" s="7">
        <v>7</v>
      </c>
      <c r="E520" s="7">
        <v>114</v>
      </c>
      <c r="F520" s="7">
        <v>2</v>
      </c>
      <c r="G520" s="7" t="s">
        <v>34</v>
      </c>
      <c r="H520" s="7" t="s">
        <v>34</v>
      </c>
      <c r="I520" s="7">
        <v>1739</v>
      </c>
      <c r="J520" s="7">
        <v>1.0492999999999999</v>
      </c>
      <c r="K520" s="7">
        <v>1739</v>
      </c>
      <c r="L520" s="7">
        <v>1.0728</v>
      </c>
      <c r="M520" s="7">
        <f t="shared" si="51"/>
        <v>2.3500000000000076E-2</v>
      </c>
      <c r="N520" s="8">
        <v>0</v>
      </c>
      <c r="S520" s="8"/>
      <c r="T520" s="9">
        <v>41332</v>
      </c>
      <c r="V520" s="8"/>
      <c r="W520" s="8">
        <f t="shared" si="49"/>
        <v>0</v>
      </c>
      <c r="X520" s="8">
        <f t="shared" si="50"/>
        <v>0</v>
      </c>
      <c r="Y520" s="8"/>
      <c r="Z520" s="8"/>
      <c r="AA520" s="8"/>
      <c r="AB520" s="8"/>
      <c r="AC520" s="8"/>
      <c r="AD520" s="8"/>
    </row>
    <row r="521" spans="1:30" hidden="1" x14ac:dyDescent="0.2">
      <c r="A521" s="7" t="s">
        <v>4</v>
      </c>
      <c r="B521" s="7" t="s">
        <v>36</v>
      </c>
      <c r="C521" s="7" t="s">
        <v>37</v>
      </c>
      <c r="D521" s="7">
        <v>7</v>
      </c>
      <c r="E521" s="7">
        <v>115</v>
      </c>
      <c r="F521" s="7">
        <v>3</v>
      </c>
      <c r="G521" s="7" t="s">
        <v>34</v>
      </c>
      <c r="H521" s="7" t="s">
        <v>34</v>
      </c>
      <c r="I521" s="7">
        <v>1749</v>
      </c>
      <c r="J521" s="7">
        <v>1.0502</v>
      </c>
      <c r="K521" s="7">
        <v>1749</v>
      </c>
      <c r="L521" s="7">
        <v>1.0703</v>
      </c>
      <c r="M521" s="7">
        <f t="shared" si="51"/>
        <v>2.0100000000000007E-2</v>
      </c>
      <c r="N521" s="8">
        <v>0</v>
      </c>
      <c r="S521" s="8"/>
      <c r="T521" s="9">
        <v>41332</v>
      </c>
      <c r="V521" s="8"/>
      <c r="W521" s="8">
        <f t="shared" si="49"/>
        <v>0</v>
      </c>
      <c r="X521" s="8">
        <f t="shared" si="50"/>
        <v>0</v>
      </c>
      <c r="Y521" s="8"/>
      <c r="Z521" s="8"/>
      <c r="AA521" s="8"/>
      <c r="AB521" s="8"/>
      <c r="AC521" s="8"/>
      <c r="AD521" s="8"/>
    </row>
    <row r="522" spans="1:30" hidden="1" x14ac:dyDescent="0.2">
      <c r="A522" s="7" t="s">
        <v>4</v>
      </c>
      <c r="B522" s="7" t="s">
        <v>36</v>
      </c>
      <c r="C522" s="7" t="s">
        <v>37</v>
      </c>
      <c r="D522" s="7">
        <v>7</v>
      </c>
      <c r="E522" s="7">
        <v>116</v>
      </c>
      <c r="F522" s="7">
        <v>4</v>
      </c>
      <c r="G522" s="7" t="s">
        <v>34</v>
      </c>
      <c r="H522" s="7" t="s">
        <v>34</v>
      </c>
      <c r="I522" s="7">
        <v>1759</v>
      </c>
      <c r="J522" s="7">
        <v>1.0483</v>
      </c>
      <c r="K522" s="7">
        <v>1759</v>
      </c>
      <c r="L522" s="7">
        <v>1.0911999999999999</v>
      </c>
      <c r="M522" s="7">
        <f t="shared" si="51"/>
        <v>4.2899999999999938E-2</v>
      </c>
      <c r="N522" s="8">
        <v>0</v>
      </c>
      <c r="S522" s="8"/>
      <c r="T522" s="9">
        <v>41332</v>
      </c>
      <c r="V522" s="8"/>
      <c r="W522" s="8">
        <f t="shared" si="49"/>
        <v>0</v>
      </c>
      <c r="X522" s="8">
        <f t="shared" si="50"/>
        <v>0</v>
      </c>
      <c r="Y522" s="8"/>
      <c r="Z522" s="8"/>
      <c r="AA522" s="8"/>
      <c r="AB522" s="8"/>
      <c r="AC522" s="8"/>
      <c r="AD522" s="8"/>
    </row>
    <row r="523" spans="1:30" hidden="1" x14ac:dyDescent="0.2">
      <c r="A523" s="7" t="s">
        <v>4</v>
      </c>
      <c r="B523" s="7" t="s">
        <v>36</v>
      </c>
      <c r="C523" s="7" t="s">
        <v>37</v>
      </c>
      <c r="D523" s="7">
        <v>7</v>
      </c>
      <c r="E523" s="7">
        <v>117</v>
      </c>
      <c r="F523" s="7">
        <v>5</v>
      </c>
      <c r="G523" s="7" t="s">
        <v>34</v>
      </c>
      <c r="H523" s="7" t="s">
        <v>34</v>
      </c>
      <c r="I523" s="7">
        <v>1769</v>
      </c>
      <c r="J523" s="7">
        <v>1.0545</v>
      </c>
      <c r="K523" s="7">
        <v>1769</v>
      </c>
      <c r="L523" s="7">
        <v>1.0925</v>
      </c>
      <c r="M523" s="7">
        <f t="shared" si="51"/>
        <v>3.8000000000000034E-2</v>
      </c>
      <c r="N523" s="8">
        <v>1.5</v>
      </c>
      <c r="S523" s="8"/>
      <c r="T523" s="9">
        <v>41332</v>
      </c>
      <c r="V523" s="8"/>
      <c r="W523" s="8">
        <f t="shared" si="49"/>
        <v>1.5</v>
      </c>
      <c r="X523" s="8">
        <f t="shared" si="50"/>
        <v>39.47368421052628</v>
      </c>
      <c r="Y523" s="8"/>
      <c r="Z523" s="8"/>
      <c r="AA523" s="8"/>
      <c r="AB523" s="8"/>
      <c r="AC523" s="8"/>
      <c r="AD523" s="8"/>
    </row>
    <row r="524" spans="1:30" hidden="1" x14ac:dyDescent="0.2">
      <c r="A524" s="7" t="s">
        <v>4</v>
      </c>
      <c r="B524" s="7" t="s">
        <v>36</v>
      </c>
      <c r="C524" s="7" t="s">
        <v>37</v>
      </c>
      <c r="D524" s="7">
        <v>7</v>
      </c>
      <c r="E524" s="7">
        <v>118</v>
      </c>
      <c r="F524" s="7">
        <v>6</v>
      </c>
      <c r="G524" s="7" t="s">
        <v>34</v>
      </c>
      <c r="H524" s="7" t="s">
        <v>34</v>
      </c>
      <c r="I524" s="7">
        <v>1779</v>
      </c>
      <c r="J524" s="7">
        <v>1.0575000000000001</v>
      </c>
      <c r="K524" s="7">
        <v>1779</v>
      </c>
      <c r="L524" s="7">
        <v>1.0750999999999999</v>
      </c>
      <c r="M524" s="7">
        <f t="shared" si="51"/>
        <v>1.7599999999999838E-2</v>
      </c>
      <c r="N524" s="8">
        <v>1.4</v>
      </c>
      <c r="S524" s="8"/>
      <c r="T524" s="9">
        <v>41332</v>
      </c>
      <c r="V524" s="8"/>
      <c r="W524" s="8">
        <f t="shared" si="49"/>
        <v>1.4</v>
      </c>
      <c r="X524" s="8">
        <f t="shared" si="50"/>
        <v>79.545454545455272</v>
      </c>
      <c r="Y524" s="8"/>
      <c r="Z524" s="8"/>
      <c r="AA524" s="8"/>
      <c r="AB524" s="8"/>
      <c r="AC524" s="8"/>
      <c r="AD524" s="8"/>
    </row>
    <row r="525" spans="1:30" hidden="1" x14ac:dyDescent="0.2">
      <c r="A525" s="7" t="s">
        <v>4</v>
      </c>
      <c r="B525" s="7" t="s">
        <v>36</v>
      </c>
      <c r="C525" s="7" t="s">
        <v>37</v>
      </c>
      <c r="D525" s="7">
        <v>24</v>
      </c>
      <c r="E525" s="7">
        <v>119</v>
      </c>
      <c r="F525" s="7">
        <v>1</v>
      </c>
      <c r="G525" s="7" t="s">
        <v>34</v>
      </c>
      <c r="H525" s="7" t="s">
        <v>34</v>
      </c>
      <c r="I525" s="7">
        <v>1789</v>
      </c>
      <c r="J525" s="7">
        <v>1.0547</v>
      </c>
      <c r="K525" s="7">
        <v>1789</v>
      </c>
      <c r="L525" s="7">
        <v>1.0656000000000001</v>
      </c>
      <c r="M525" s="7">
        <f t="shared" si="51"/>
        <v>1.0900000000000132E-2</v>
      </c>
      <c r="N525" s="8">
        <v>1.5</v>
      </c>
      <c r="S525" s="8"/>
      <c r="T525" s="9">
        <v>41332</v>
      </c>
      <c r="V525" s="8"/>
      <c r="W525" s="8">
        <f t="shared" si="49"/>
        <v>1.5</v>
      </c>
      <c r="X525" s="8">
        <f t="shared" si="50"/>
        <v>137.6146788990809</v>
      </c>
      <c r="Y525" s="8"/>
      <c r="Z525" s="8"/>
      <c r="AA525" s="8"/>
      <c r="AB525" s="8"/>
      <c r="AC525" s="8"/>
      <c r="AD525" s="8"/>
    </row>
    <row r="526" spans="1:30" hidden="1" x14ac:dyDescent="0.2">
      <c r="A526" s="7" t="s">
        <v>4</v>
      </c>
      <c r="B526" s="7" t="s">
        <v>36</v>
      </c>
      <c r="C526" s="7" t="s">
        <v>37</v>
      </c>
      <c r="D526" s="7">
        <v>24</v>
      </c>
      <c r="E526" s="7">
        <v>120</v>
      </c>
      <c r="F526" s="7">
        <v>2</v>
      </c>
      <c r="G526" s="7" t="s">
        <v>34</v>
      </c>
      <c r="H526" s="7" t="s">
        <v>34</v>
      </c>
      <c r="I526" s="7">
        <v>1799</v>
      </c>
      <c r="J526" s="7">
        <v>1.0507</v>
      </c>
      <c r="K526" s="7">
        <v>1799</v>
      </c>
      <c r="L526" s="7">
        <v>1.0806</v>
      </c>
      <c r="M526" s="7">
        <f t="shared" si="51"/>
        <v>2.9900000000000038E-2</v>
      </c>
      <c r="N526" s="8">
        <v>2.9</v>
      </c>
      <c r="S526" s="8"/>
      <c r="T526" s="9">
        <v>41332</v>
      </c>
      <c r="V526" s="8"/>
      <c r="W526" s="8">
        <f t="shared" si="49"/>
        <v>2.9</v>
      </c>
      <c r="X526" s="8">
        <f t="shared" si="50"/>
        <v>96.989966555183827</v>
      </c>
      <c r="Y526" s="8"/>
      <c r="Z526" s="8"/>
      <c r="AA526" s="8"/>
      <c r="AB526" s="8"/>
      <c r="AC526" s="8"/>
      <c r="AD526" s="8"/>
    </row>
    <row r="527" spans="1:30" hidden="1" x14ac:dyDescent="0.2">
      <c r="A527" s="7" t="s">
        <v>4</v>
      </c>
      <c r="B527" s="7" t="s">
        <v>36</v>
      </c>
      <c r="C527" s="7" t="s">
        <v>37</v>
      </c>
      <c r="D527" s="7">
        <v>24</v>
      </c>
      <c r="E527" s="7">
        <v>121</v>
      </c>
      <c r="F527" s="7">
        <v>3</v>
      </c>
      <c r="G527" s="7" t="s">
        <v>34</v>
      </c>
      <c r="H527" s="7" t="s">
        <v>34</v>
      </c>
      <c r="I527" s="7">
        <v>1809</v>
      </c>
      <c r="J527" s="7">
        <v>1.0508</v>
      </c>
      <c r="K527" s="7">
        <v>1809</v>
      </c>
      <c r="L527" s="7">
        <v>1.0578000000000001</v>
      </c>
      <c r="M527" s="7">
        <f t="shared" si="51"/>
        <v>7.0000000000001172E-3</v>
      </c>
      <c r="N527" s="8">
        <v>0.4</v>
      </c>
      <c r="S527" s="8"/>
      <c r="T527" s="9">
        <v>41332</v>
      </c>
      <c r="V527" s="8"/>
      <c r="W527" s="8">
        <f t="shared" si="49"/>
        <v>0.4</v>
      </c>
      <c r="X527" s="8">
        <f t="shared" si="50"/>
        <v>57.142857142856187</v>
      </c>
      <c r="Y527" s="8"/>
      <c r="Z527" s="8"/>
      <c r="AA527" s="8"/>
      <c r="AB527" s="8"/>
      <c r="AC527" s="8"/>
      <c r="AD527" s="8"/>
    </row>
    <row r="528" spans="1:30" hidden="1" x14ac:dyDescent="0.2">
      <c r="A528" s="7" t="s">
        <v>4</v>
      </c>
      <c r="B528" s="7" t="s">
        <v>36</v>
      </c>
      <c r="C528" s="7" t="s">
        <v>37</v>
      </c>
      <c r="D528" s="7">
        <v>24</v>
      </c>
      <c r="E528" s="7">
        <v>122</v>
      </c>
      <c r="F528" s="7">
        <v>4</v>
      </c>
      <c r="G528" s="7" t="s">
        <v>34</v>
      </c>
      <c r="H528" s="7" t="s">
        <v>34</v>
      </c>
      <c r="I528" s="7">
        <v>1819</v>
      </c>
      <c r="J528" s="7">
        <v>1.0557000000000001</v>
      </c>
      <c r="K528" s="7">
        <v>1819</v>
      </c>
      <c r="L528" s="7">
        <v>1.0972</v>
      </c>
      <c r="M528" s="7">
        <f t="shared" si="51"/>
        <v>4.149999999999987E-2</v>
      </c>
      <c r="N528" s="8">
        <v>1.2</v>
      </c>
      <c r="S528" s="8"/>
      <c r="T528" s="9">
        <v>41332</v>
      </c>
      <c r="V528" s="8"/>
      <c r="W528" s="8">
        <f t="shared" si="49"/>
        <v>1.2</v>
      </c>
      <c r="X528" s="8">
        <f t="shared" si="50"/>
        <v>28.915662650602499</v>
      </c>
      <c r="Y528" s="8"/>
      <c r="Z528" s="8"/>
      <c r="AA528" s="8"/>
      <c r="AB528" s="8"/>
      <c r="AC528" s="8"/>
      <c r="AD528" s="8"/>
    </row>
    <row r="529" spans="1:30" hidden="1" x14ac:dyDescent="0.2">
      <c r="A529" s="7" t="s">
        <v>4</v>
      </c>
      <c r="B529" s="7" t="s">
        <v>36</v>
      </c>
      <c r="C529" s="7" t="s">
        <v>37</v>
      </c>
      <c r="D529" s="7">
        <v>24</v>
      </c>
      <c r="E529" s="7">
        <v>123</v>
      </c>
      <c r="F529" s="7">
        <v>5</v>
      </c>
      <c r="G529" s="7" t="s">
        <v>34</v>
      </c>
      <c r="H529" s="7" t="s">
        <v>34</v>
      </c>
      <c r="I529" s="7">
        <v>1829</v>
      </c>
      <c r="J529" s="7">
        <v>1.0610999999999999</v>
      </c>
      <c r="K529" s="7">
        <v>1829</v>
      </c>
      <c r="L529" s="7">
        <v>1.0895999999999999</v>
      </c>
      <c r="M529" s="7">
        <f t="shared" si="51"/>
        <v>2.849999999999997E-2</v>
      </c>
      <c r="N529" s="8">
        <v>0</v>
      </c>
      <c r="S529" s="8"/>
      <c r="T529" s="9">
        <v>41332</v>
      </c>
      <c r="V529" s="8"/>
      <c r="W529" s="8">
        <f t="shared" si="49"/>
        <v>0</v>
      </c>
      <c r="X529" s="8">
        <f t="shared" si="50"/>
        <v>0</v>
      </c>
      <c r="Y529" s="8"/>
      <c r="Z529" s="8"/>
      <c r="AA529" s="8"/>
      <c r="AB529" s="8"/>
      <c r="AC529" s="8"/>
      <c r="AD529" s="8"/>
    </row>
    <row r="530" spans="1:30" hidden="1" x14ac:dyDescent="0.2">
      <c r="A530" s="7" t="s">
        <v>4</v>
      </c>
      <c r="B530" s="7" t="s">
        <v>36</v>
      </c>
      <c r="C530" s="7" t="s">
        <v>37</v>
      </c>
      <c r="D530" s="7">
        <v>24</v>
      </c>
      <c r="E530" s="7">
        <v>124</v>
      </c>
      <c r="F530" s="7">
        <v>6</v>
      </c>
      <c r="G530" s="7" t="s">
        <v>34</v>
      </c>
      <c r="H530" s="7" t="s">
        <v>34</v>
      </c>
      <c r="I530" s="7">
        <v>1839</v>
      </c>
      <c r="J530" s="7">
        <v>1.0506</v>
      </c>
      <c r="K530" s="7">
        <v>1839</v>
      </c>
      <c r="L530" s="7">
        <v>1.0656000000000001</v>
      </c>
      <c r="M530" s="7">
        <f t="shared" si="51"/>
        <v>1.5000000000000124E-2</v>
      </c>
      <c r="N530" s="8">
        <v>0</v>
      </c>
      <c r="S530" s="8"/>
      <c r="T530" s="9">
        <v>41332</v>
      </c>
      <c r="V530" s="8"/>
      <c r="W530" s="8">
        <f t="shared" si="49"/>
        <v>0</v>
      </c>
      <c r="X530" s="8">
        <f t="shared" si="50"/>
        <v>0</v>
      </c>
      <c r="Y530" s="8"/>
      <c r="Z530" s="8"/>
      <c r="AA530" s="8"/>
      <c r="AB530" s="8"/>
      <c r="AC530" s="8"/>
      <c r="AD530" s="8"/>
    </row>
    <row r="531" spans="1:30" hidden="1" x14ac:dyDescent="0.2">
      <c r="A531" s="7" t="s">
        <v>4</v>
      </c>
      <c r="B531" s="7" t="s">
        <v>36</v>
      </c>
      <c r="C531" s="7" t="s">
        <v>37</v>
      </c>
      <c r="D531" s="7">
        <v>7</v>
      </c>
      <c r="E531" s="7">
        <v>125</v>
      </c>
      <c r="F531" s="7">
        <v>1</v>
      </c>
      <c r="G531" s="7" t="s">
        <v>15</v>
      </c>
      <c r="H531" s="7" t="s">
        <v>16</v>
      </c>
      <c r="I531" s="7">
        <v>1720</v>
      </c>
      <c r="J531" s="7">
        <v>1.0475000000000001</v>
      </c>
      <c r="K531" s="7">
        <v>1720</v>
      </c>
      <c r="L531" s="7">
        <v>1.1977</v>
      </c>
      <c r="M531" s="7">
        <f t="shared" si="51"/>
        <v>0.15019999999999989</v>
      </c>
      <c r="N531" s="8">
        <v>120.8</v>
      </c>
      <c r="Q531" s="7">
        <v>7.7</v>
      </c>
      <c r="R531" s="52">
        <v>11</v>
      </c>
      <c r="S531" s="8"/>
      <c r="T531" s="9">
        <v>41332</v>
      </c>
      <c r="V531" s="8"/>
      <c r="W531" s="8">
        <f t="shared" si="49"/>
        <v>120.8</v>
      </c>
      <c r="X531" s="8">
        <f t="shared" si="50"/>
        <v>804.26098535286337</v>
      </c>
      <c r="Y531" s="8"/>
      <c r="Z531" s="8"/>
      <c r="AA531" s="8"/>
      <c r="AB531" s="8"/>
      <c r="AC531" s="8"/>
      <c r="AD531" s="8"/>
    </row>
    <row r="532" spans="1:30" hidden="1" x14ac:dyDescent="0.2">
      <c r="A532" s="7" t="s">
        <v>4</v>
      </c>
      <c r="B532" s="7" t="s">
        <v>36</v>
      </c>
      <c r="C532" s="7" t="s">
        <v>37</v>
      </c>
      <c r="D532" s="7">
        <v>7</v>
      </c>
      <c r="E532" s="7">
        <v>126</v>
      </c>
      <c r="F532" s="7">
        <v>2</v>
      </c>
      <c r="G532" s="7" t="s">
        <v>15</v>
      </c>
      <c r="H532" s="7" t="s">
        <v>16</v>
      </c>
      <c r="I532" s="7">
        <v>1730</v>
      </c>
      <c r="J532" s="7">
        <v>1.0610999999999999</v>
      </c>
      <c r="K532" s="7">
        <v>1730</v>
      </c>
      <c r="L532" s="7">
        <v>1.2411000000000001</v>
      </c>
      <c r="M532" s="7">
        <f t="shared" si="51"/>
        <v>0.18000000000000016</v>
      </c>
      <c r="N532" s="8">
        <v>105.6</v>
      </c>
      <c r="Q532" s="7">
        <v>8.51</v>
      </c>
      <c r="R532" s="52">
        <v>11.6</v>
      </c>
      <c r="S532" s="8"/>
      <c r="T532" s="9">
        <v>41332</v>
      </c>
      <c r="V532" s="8"/>
      <c r="W532" s="8">
        <f t="shared" si="49"/>
        <v>105.6</v>
      </c>
      <c r="X532" s="8">
        <f t="shared" si="50"/>
        <v>586.66666666666606</v>
      </c>
      <c r="Y532" s="8"/>
      <c r="Z532" s="8"/>
      <c r="AA532" s="8"/>
      <c r="AB532" s="8"/>
      <c r="AC532" s="8"/>
      <c r="AD532" s="8"/>
    </row>
    <row r="533" spans="1:30" hidden="1" x14ac:dyDescent="0.2">
      <c r="A533" s="7" t="s">
        <v>4</v>
      </c>
      <c r="B533" s="7" t="s">
        <v>36</v>
      </c>
      <c r="C533" s="7" t="s">
        <v>37</v>
      </c>
      <c r="D533" s="7">
        <v>7</v>
      </c>
      <c r="E533" s="7">
        <v>127</v>
      </c>
      <c r="F533" s="7">
        <v>3</v>
      </c>
      <c r="G533" s="7" t="s">
        <v>15</v>
      </c>
      <c r="H533" s="7" t="s">
        <v>16</v>
      </c>
      <c r="I533" s="7">
        <v>1740</v>
      </c>
      <c r="J533" s="7">
        <v>1.0516000000000001</v>
      </c>
      <c r="K533" s="7">
        <v>1740</v>
      </c>
      <c r="L533" s="7">
        <v>1.2826</v>
      </c>
      <c r="M533" s="7">
        <f t="shared" si="51"/>
        <v>0.23099999999999987</v>
      </c>
      <c r="N533" s="8">
        <v>176.8</v>
      </c>
      <c r="Q533" s="7">
        <v>9.02</v>
      </c>
      <c r="R533" s="52">
        <v>11.7</v>
      </c>
      <c r="S533" s="8"/>
      <c r="T533" s="9">
        <v>41332</v>
      </c>
      <c r="V533" s="8"/>
      <c r="W533" s="8">
        <f t="shared" si="49"/>
        <v>176.8</v>
      </c>
      <c r="X533" s="8">
        <f t="shared" si="50"/>
        <v>765.36796536796589</v>
      </c>
      <c r="Y533" s="8"/>
      <c r="Z533" s="8"/>
      <c r="AA533" s="8"/>
      <c r="AB533" s="8"/>
      <c r="AC533" s="8"/>
      <c r="AD533" s="8"/>
    </row>
    <row r="534" spans="1:30" hidden="1" x14ac:dyDescent="0.2">
      <c r="A534" s="7" t="s">
        <v>4</v>
      </c>
      <c r="B534" s="7" t="s">
        <v>36</v>
      </c>
      <c r="C534" s="7" t="s">
        <v>37</v>
      </c>
      <c r="D534" s="7">
        <v>7</v>
      </c>
      <c r="E534" s="7">
        <v>128</v>
      </c>
      <c r="F534" s="7">
        <v>4</v>
      </c>
      <c r="G534" s="7" t="s">
        <v>15</v>
      </c>
      <c r="H534" s="7" t="s">
        <v>16</v>
      </c>
      <c r="I534" s="7">
        <v>1750</v>
      </c>
      <c r="J534" s="7">
        <v>1.0491999999999999</v>
      </c>
      <c r="K534" s="7">
        <v>1750</v>
      </c>
      <c r="L534" s="7">
        <v>1.2750999999999999</v>
      </c>
      <c r="M534" s="7">
        <f t="shared" si="51"/>
        <v>0.22589999999999999</v>
      </c>
      <c r="N534" s="8">
        <v>136.19999999999999</v>
      </c>
      <c r="Q534" s="7">
        <v>10.72</v>
      </c>
      <c r="R534" s="52">
        <v>11.9</v>
      </c>
      <c r="S534" s="8"/>
      <c r="T534" s="9">
        <v>41332</v>
      </c>
      <c r="V534" s="8"/>
      <c r="W534" s="8">
        <f t="shared" si="49"/>
        <v>136.19999999999999</v>
      </c>
      <c r="X534" s="8">
        <f t="shared" si="50"/>
        <v>602.92164674634796</v>
      </c>
      <c r="Y534" s="8"/>
      <c r="Z534" s="8"/>
      <c r="AA534" s="8"/>
      <c r="AB534" s="8"/>
      <c r="AC534" s="8"/>
      <c r="AD534" s="8"/>
    </row>
    <row r="535" spans="1:30" hidden="1" x14ac:dyDescent="0.2">
      <c r="A535" s="7" t="s">
        <v>4</v>
      </c>
      <c r="B535" s="7" t="s">
        <v>36</v>
      </c>
      <c r="C535" s="7" t="s">
        <v>37</v>
      </c>
      <c r="D535" s="7">
        <v>7</v>
      </c>
      <c r="E535" s="7">
        <v>129</v>
      </c>
      <c r="F535" s="7">
        <v>5</v>
      </c>
      <c r="G535" s="7" t="s">
        <v>15</v>
      </c>
      <c r="H535" s="7" t="s">
        <v>16</v>
      </c>
      <c r="I535" s="7">
        <v>1760</v>
      </c>
      <c r="J535" s="7">
        <v>1.0571999999999999</v>
      </c>
      <c r="K535" s="7">
        <v>1760</v>
      </c>
      <c r="L535" s="7">
        <v>1.2957000000000001</v>
      </c>
      <c r="M535" s="7">
        <f t="shared" si="51"/>
        <v>0.23850000000000016</v>
      </c>
      <c r="N535" s="8">
        <v>167.1</v>
      </c>
      <c r="Q535" s="7">
        <v>10.53</v>
      </c>
      <c r="R535" s="52">
        <v>12</v>
      </c>
      <c r="S535" s="8"/>
      <c r="T535" s="9">
        <v>41332</v>
      </c>
      <c r="V535" s="8"/>
      <c r="W535" s="8">
        <f t="shared" ref="W535:W566" si="52">N535*EXP((LN(2)/$S$3)*V535)</f>
        <v>167.1</v>
      </c>
      <c r="X535" s="8">
        <f t="shared" ref="X535:X566" si="53">W535/M535</f>
        <v>700.62893081760956</v>
      </c>
      <c r="Y535" s="8"/>
      <c r="Z535" s="8"/>
      <c r="AA535" s="8"/>
      <c r="AB535" s="8"/>
      <c r="AC535" s="8"/>
      <c r="AD535" s="8"/>
    </row>
    <row r="536" spans="1:30" hidden="1" x14ac:dyDescent="0.2">
      <c r="A536" s="7" t="s">
        <v>38</v>
      </c>
      <c r="B536" s="7" t="s">
        <v>36</v>
      </c>
      <c r="C536" s="7" t="s">
        <v>37</v>
      </c>
      <c r="D536" s="7">
        <v>7</v>
      </c>
      <c r="E536" s="7">
        <v>130</v>
      </c>
      <c r="F536" s="7">
        <v>6</v>
      </c>
      <c r="G536" s="7" t="s">
        <v>15</v>
      </c>
      <c r="H536" s="7" t="s">
        <v>16</v>
      </c>
      <c r="I536" s="7">
        <v>1770</v>
      </c>
      <c r="J536" s="7">
        <v>1.0539000000000001</v>
      </c>
      <c r="K536" s="7">
        <v>1770</v>
      </c>
      <c r="L536" s="7">
        <v>1.2746999999999999</v>
      </c>
      <c r="M536" s="7">
        <f t="shared" si="51"/>
        <v>0.22079999999999989</v>
      </c>
      <c r="N536" s="8">
        <v>176.7</v>
      </c>
      <c r="Q536" s="7">
        <v>9.02</v>
      </c>
      <c r="R536" s="52">
        <v>11.7</v>
      </c>
      <c r="S536" s="8"/>
      <c r="T536" s="9">
        <v>41332</v>
      </c>
      <c r="V536" s="8"/>
      <c r="W536" s="8">
        <f t="shared" si="52"/>
        <v>176.7</v>
      </c>
      <c r="X536" s="8">
        <f t="shared" si="53"/>
        <v>800.27173913043509</v>
      </c>
      <c r="Y536" s="8"/>
      <c r="Z536" s="8"/>
      <c r="AA536" s="8"/>
      <c r="AB536" s="8"/>
      <c r="AC536" s="8"/>
      <c r="AD536" s="8"/>
    </row>
    <row r="537" spans="1:30" hidden="1" x14ac:dyDescent="0.2">
      <c r="A537" s="7" t="s">
        <v>4</v>
      </c>
      <c r="B537" s="7" t="s">
        <v>36</v>
      </c>
      <c r="C537" s="7" t="s">
        <v>37</v>
      </c>
      <c r="D537" s="7">
        <v>24</v>
      </c>
      <c r="E537" s="7">
        <v>131</v>
      </c>
      <c r="F537" s="7">
        <v>1</v>
      </c>
      <c r="G537" s="7" t="s">
        <v>15</v>
      </c>
      <c r="H537" s="7" t="s">
        <v>16</v>
      </c>
      <c r="I537" s="7">
        <v>1780</v>
      </c>
      <c r="J537" s="7">
        <v>1.0615000000000001</v>
      </c>
      <c r="K537" s="7">
        <v>1780</v>
      </c>
      <c r="L537" s="7">
        <v>1.2264999999999999</v>
      </c>
      <c r="M537" s="7">
        <f t="shared" si="51"/>
        <v>0.16499999999999981</v>
      </c>
      <c r="N537" s="8">
        <v>116.5</v>
      </c>
      <c r="Q537" s="7">
        <v>8.65</v>
      </c>
      <c r="R537" s="52">
        <v>10</v>
      </c>
      <c r="S537" s="8"/>
      <c r="T537" s="9">
        <v>41332</v>
      </c>
      <c r="V537" s="8"/>
      <c r="W537" s="8">
        <f t="shared" si="52"/>
        <v>116.5</v>
      </c>
      <c r="X537" s="8">
        <f t="shared" si="53"/>
        <v>706.06060606060691</v>
      </c>
      <c r="Y537" s="8"/>
      <c r="Z537" s="8"/>
      <c r="AA537" s="8"/>
      <c r="AB537" s="8"/>
      <c r="AC537" s="8"/>
      <c r="AD537" s="8"/>
    </row>
    <row r="538" spans="1:30" hidden="1" x14ac:dyDescent="0.2">
      <c r="A538" s="7" t="s">
        <v>4</v>
      </c>
      <c r="B538" s="7" t="s">
        <v>36</v>
      </c>
      <c r="C538" s="7" t="s">
        <v>37</v>
      </c>
      <c r="D538" s="7">
        <v>24</v>
      </c>
      <c r="E538" s="7">
        <v>132</v>
      </c>
      <c r="F538" s="7">
        <v>2</v>
      </c>
      <c r="G538" s="7" t="s">
        <v>15</v>
      </c>
      <c r="H538" s="7" t="s">
        <v>16</v>
      </c>
      <c r="I538" s="7">
        <v>1790</v>
      </c>
      <c r="J538" s="7">
        <v>1.0498000000000001</v>
      </c>
      <c r="K538" s="7">
        <v>1790</v>
      </c>
      <c r="L538" s="7">
        <v>1.2972999999999999</v>
      </c>
      <c r="M538" s="7">
        <f t="shared" si="51"/>
        <v>0.24749999999999983</v>
      </c>
      <c r="N538" s="8">
        <v>131.69999999999999</v>
      </c>
      <c r="Q538" s="7">
        <v>8.93</v>
      </c>
      <c r="R538" s="52">
        <v>9.8000000000000007</v>
      </c>
      <c r="S538" s="8"/>
      <c r="T538" s="9">
        <v>41332</v>
      </c>
      <c r="V538" s="8"/>
      <c r="W538" s="8">
        <f t="shared" si="52"/>
        <v>131.69999999999999</v>
      </c>
      <c r="X538" s="8">
        <f t="shared" si="53"/>
        <v>532.12121212121247</v>
      </c>
      <c r="Y538" s="8"/>
      <c r="Z538" s="8"/>
      <c r="AA538" s="8"/>
      <c r="AB538" s="8"/>
      <c r="AC538" s="8"/>
      <c r="AD538" s="8"/>
    </row>
    <row r="539" spans="1:30" hidden="1" x14ac:dyDescent="0.2">
      <c r="A539" s="7" t="s">
        <v>4</v>
      </c>
      <c r="B539" s="7" t="s">
        <v>36</v>
      </c>
      <c r="C539" s="7" t="s">
        <v>37</v>
      </c>
      <c r="D539" s="7">
        <v>24</v>
      </c>
      <c r="E539" s="7">
        <v>133</v>
      </c>
      <c r="F539" s="7">
        <v>3</v>
      </c>
      <c r="G539" s="7" t="s">
        <v>15</v>
      </c>
      <c r="H539" s="7" t="s">
        <v>16</v>
      </c>
      <c r="I539" s="7">
        <v>1800</v>
      </c>
      <c r="J539" s="7">
        <v>1.044</v>
      </c>
      <c r="K539" s="7">
        <v>1800</v>
      </c>
      <c r="L539" s="7">
        <v>1.2202</v>
      </c>
      <c r="M539" s="7">
        <f t="shared" ref="M539:M570" si="54">L539-J539</f>
        <v>0.17619999999999991</v>
      </c>
      <c r="N539" s="8">
        <v>120.3</v>
      </c>
      <c r="Q539" s="7">
        <v>7.25</v>
      </c>
      <c r="R539" s="52">
        <v>9.8000000000000007</v>
      </c>
      <c r="S539" s="8"/>
      <c r="T539" s="9">
        <v>41332</v>
      </c>
      <c r="V539" s="8"/>
      <c r="W539" s="8">
        <f t="shared" si="52"/>
        <v>120.3</v>
      </c>
      <c r="X539" s="8">
        <f t="shared" si="53"/>
        <v>682.74687854710589</v>
      </c>
      <c r="Y539" s="8"/>
      <c r="Z539" s="8"/>
      <c r="AA539" s="8"/>
      <c r="AB539" s="8"/>
      <c r="AC539" s="8"/>
      <c r="AD539" s="8"/>
    </row>
    <row r="540" spans="1:30" hidden="1" x14ac:dyDescent="0.2">
      <c r="A540" s="7" t="s">
        <v>4</v>
      </c>
      <c r="B540" s="7" t="s">
        <v>36</v>
      </c>
      <c r="C540" s="7" t="s">
        <v>37</v>
      </c>
      <c r="D540" s="7">
        <v>24</v>
      </c>
      <c r="E540" s="7">
        <v>134</v>
      </c>
      <c r="F540" s="7">
        <v>4</v>
      </c>
      <c r="G540" s="7" t="s">
        <v>15</v>
      </c>
      <c r="H540" s="7" t="s">
        <v>16</v>
      </c>
      <c r="I540" s="7">
        <v>1810</v>
      </c>
      <c r="J540" s="7">
        <v>1.0587</v>
      </c>
      <c r="K540" s="7">
        <v>1810</v>
      </c>
      <c r="L540" s="7">
        <v>1.4014</v>
      </c>
      <c r="M540" s="7">
        <f t="shared" si="54"/>
        <v>0.3427</v>
      </c>
      <c r="N540" s="8">
        <v>169.2</v>
      </c>
      <c r="Q540" s="7">
        <v>13.99</v>
      </c>
      <c r="R540" s="52">
        <v>12.2</v>
      </c>
      <c r="S540" s="8"/>
      <c r="T540" s="9">
        <v>41332</v>
      </c>
      <c r="V540" s="8"/>
      <c r="W540" s="8">
        <f t="shared" si="52"/>
        <v>169.2</v>
      </c>
      <c r="X540" s="8">
        <f t="shared" si="53"/>
        <v>493.72629121680768</v>
      </c>
      <c r="Y540" s="8"/>
      <c r="Z540" s="8"/>
      <c r="AA540" s="8"/>
      <c r="AB540" s="8"/>
      <c r="AC540" s="8"/>
      <c r="AD540" s="8"/>
    </row>
    <row r="541" spans="1:30" hidden="1" x14ac:dyDescent="0.2">
      <c r="A541" s="7" t="s">
        <v>4</v>
      </c>
      <c r="B541" s="7" t="s">
        <v>36</v>
      </c>
      <c r="C541" s="7" t="s">
        <v>37</v>
      </c>
      <c r="D541" s="7">
        <v>24</v>
      </c>
      <c r="E541" s="7">
        <v>135</v>
      </c>
      <c r="F541" s="7">
        <v>5</v>
      </c>
      <c r="G541" s="7" t="s">
        <v>15</v>
      </c>
      <c r="H541" s="7" t="s">
        <v>16</v>
      </c>
      <c r="I541" s="7">
        <v>1820</v>
      </c>
      <c r="J541" s="7">
        <v>1.044</v>
      </c>
      <c r="K541" s="7">
        <v>1820</v>
      </c>
      <c r="L541" s="7">
        <v>1.2081</v>
      </c>
      <c r="M541" s="7">
        <f t="shared" si="54"/>
        <v>0.16409999999999991</v>
      </c>
      <c r="N541" s="8">
        <v>95.6</v>
      </c>
      <c r="Q541" s="7">
        <v>7.94</v>
      </c>
      <c r="R541" s="52">
        <v>10.199999999999999</v>
      </c>
      <c r="S541" s="8"/>
      <c r="T541" s="9">
        <v>41332</v>
      </c>
      <c r="V541" s="8"/>
      <c r="W541" s="8">
        <f t="shared" si="52"/>
        <v>95.6</v>
      </c>
      <c r="X541" s="8">
        <f t="shared" si="53"/>
        <v>582.57160268129212</v>
      </c>
      <c r="Y541" s="8"/>
      <c r="Z541" s="8"/>
      <c r="AA541" s="8"/>
      <c r="AB541" s="8"/>
      <c r="AC541" s="8"/>
      <c r="AD541" s="8"/>
    </row>
    <row r="542" spans="1:30" hidden="1" x14ac:dyDescent="0.2">
      <c r="A542" s="7" t="s">
        <v>4</v>
      </c>
      <c r="B542" s="7" t="s">
        <v>36</v>
      </c>
      <c r="C542" s="7" t="s">
        <v>37</v>
      </c>
      <c r="D542" s="7">
        <v>24</v>
      </c>
      <c r="E542" s="7">
        <v>136</v>
      </c>
      <c r="F542" s="7">
        <v>6</v>
      </c>
      <c r="G542" s="7" t="s">
        <v>15</v>
      </c>
      <c r="H542" s="7" t="s">
        <v>16</v>
      </c>
      <c r="I542" s="7">
        <v>1830</v>
      </c>
      <c r="J542" s="7">
        <v>1.0542</v>
      </c>
      <c r="K542" s="7">
        <v>1830</v>
      </c>
      <c r="L542" s="7">
        <v>1.1681999999999999</v>
      </c>
      <c r="M542" s="7">
        <f t="shared" si="54"/>
        <v>0.11399999999999988</v>
      </c>
      <c r="N542" s="8">
        <v>61.3</v>
      </c>
      <c r="Q542" s="7">
        <v>6.49</v>
      </c>
      <c r="R542" s="52">
        <v>9.5</v>
      </c>
      <c r="S542" s="8"/>
      <c r="T542" s="9">
        <v>41332</v>
      </c>
      <c r="V542" s="8"/>
      <c r="W542" s="8">
        <f t="shared" si="52"/>
        <v>61.3</v>
      </c>
      <c r="X542" s="8">
        <f t="shared" si="53"/>
        <v>537.7192982456146</v>
      </c>
      <c r="Y542" s="8"/>
      <c r="Z542" s="8"/>
      <c r="AA542" s="8"/>
      <c r="AB542" s="8"/>
      <c r="AC542" s="8"/>
      <c r="AD542" s="8"/>
    </row>
    <row r="543" spans="1:30" hidden="1" x14ac:dyDescent="0.2">
      <c r="A543" s="7" t="s">
        <v>4</v>
      </c>
      <c r="B543" s="7" t="s">
        <v>36</v>
      </c>
      <c r="C543" s="7" t="s">
        <v>37</v>
      </c>
      <c r="D543" s="7">
        <v>7</v>
      </c>
      <c r="E543" s="7">
        <v>137</v>
      </c>
      <c r="F543" s="7">
        <v>1</v>
      </c>
      <c r="G543" s="7" t="s">
        <v>23</v>
      </c>
      <c r="H543" s="7" t="s">
        <v>24</v>
      </c>
      <c r="I543" s="7">
        <v>1724</v>
      </c>
      <c r="J543" s="7">
        <v>1.0606</v>
      </c>
      <c r="K543" s="7">
        <v>1724</v>
      </c>
      <c r="L543" s="7">
        <v>1.0759000000000001</v>
      </c>
      <c r="M543" s="7">
        <f t="shared" si="54"/>
        <v>1.5300000000000091E-2</v>
      </c>
      <c r="N543" s="8">
        <v>0</v>
      </c>
      <c r="S543" s="8"/>
      <c r="T543" s="9">
        <v>41332</v>
      </c>
      <c r="V543" s="8"/>
      <c r="W543" s="8">
        <f t="shared" si="52"/>
        <v>0</v>
      </c>
      <c r="X543" s="8">
        <f t="shared" si="53"/>
        <v>0</v>
      </c>
      <c r="Y543" s="8"/>
      <c r="Z543" s="8"/>
      <c r="AA543" s="8"/>
      <c r="AB543" s="8"/>
      <c r="AC543" s="8"/>
      <c r="AD543" s="8"/>
    </row>
    <row r="544" spans="1:30" hidden="1" x14ac:dyDescent="0.2">
      <c r="A544" s="7" t="s">
        <v>4</v>
      </c>
      <c r="B544" s="7" t="s">
        <v>36</v>
      </c>
      <c r="C544" s="7" t="s">
        <v>37</v>
      </c>
      <c r="D544" s="7">
        <v>7</v>
      </c>
      <c r="E544" s="7">
        <v>138</v>
      </c>
      <c r="F544" s="7">
        <v>2</v>
      </c>
      <c r="G544" s="7" t="s">
        <v>23</v>
      </c>
      <c r="H544" s="7" t="s">
        <v>24</v>
      </c>
      <c r="I544" s="7">
        <v>1734</v>
      </c>
      <c r="J544" s="7">
        <v>1.0602</v>
      </c>
      <c r="K544" s="7">
        <v>1734</v>
      </c>
      <c r="L544" s="7">
        <v>1.0847</v>
      </c>
      <c r="M544" s="7">
        <f t="shared" si="54"/>
        <v>2.4499999999999966E-2</v>
      </c>
      <c r="N544" s="8">
        <v>0</v>
      </c>
      <c r="S544" s="8"/>
      <c r="T544" s="9">
        <v>41332</v>
      </c>
      <c r="V544" s="8"/>
      <c r="W544" s="8">
        <f t="shared" si="52"/>
        <v>0</v>
      </c>
      <c r="X544" s="8">
        <f t="shared" si="53"/>
        <v>0</v>
      </c>
      <c r="Y544" s="8"/>
      <c r="Z544" s="8"/>
      <c r="AA544" s="8"/>
      <c r="AB544" s="8"/>
      <c r="AC544" s="8"/>
      <c r="AD544" s="8"/>
    </row>
    <row r="545" spans="1:30" hidden="1" x14ac:dyDescent="0.2">
      <c r="A545" s="7" t="s">
        <v>4</v>
      </c>
      <c r="B545" s="7" t="s">
        <v>36</v>
      </c>
      <c r="C545" s="7" t="s">
        <v>37</v>
      </c>
      <c r="D545" s="7">
        <v>7</v>
      </c>
      <c r="E545" s="7">
        <v>139</v>
      </c>
      <c r="F545" s="7">
        <v>3</v>
      </c>
      <c r="G545" s="7" t="s">
        <v>23</v>
      </c>
      <c r="H545" s="7" t="s">
        <v>24</v>
      </c>
      <c r="I545" s="7">
        <v>1744</v>
      </c>
      <c r="J545" s="7">
        <v>1.0470999999999999</v>
      </c>
      <c r="K545" s="7">
        <v>1744</v>
      </c>
      <c r="L545" s="7">
        <v>1.0684</v>
      </c>
      <c r="M545" s="7">
        <f t="shared" si="54"/>
        <v>2.1300000000000097E-2</v>
      </c>
      <c r="N545" s="8">
        <v>0</v>
      </c>
      <c r="S545" s="8"/>
      <c r="T545" s="9">
        <v>41332</v>
      </c>
      <c r="V545" s="8"/>
      <c r="W545" s="8">
        <f t="shared" si="52"/>
        <v>0</v>
      </c>
      <c r="X545" s="8">
        <f t="shared" si="53"/>
        <v>0</v>
      </c>
      <c r="Y545" s="8"/>
      <c r="Z545" s="8"/>
      <c r="AA545" s="8"/>
      <c r="AB545" s="8"/>
      <c r="AC545" s="8"/>
      <c r="AD545" s="8"/>
    </row>
    <row r="546" spans="1:30" hidden="1" x14ac:dyDescent="0.2">
      <c r="A546" s="7" t="s">
        <v>4</v>
      </c>
      <c r="B546" s="7" t="s">
        <v>36</v>
      </c>
      <c r="C546" s="7" t="s">
        <v>37</v>
      </c>
      <c r="D546" s="7">
        <v>7</v>
      </c>
      <c r="E546" s="7">
        <v>140</v>
      </c>
      <c r="F546" s="7">
        <v>4</v>
      </c>
      <c r="G546" s="7" t="s">
        <v>23</v>
      </c>
      <c r="H546" s="7" t="s">
        <v>24</v>
      </c>
      <c r="I546" s="7">
        <v>1754</v>
      </c>
      <c r="J546" s="7">
        <v>1.0507</v>
      </c>
      <c r="K546" s="7">
        <v>1754</v>
      </c>
      <c r="L546" s="7">
        <v>1.0749</v>
      </c>
      <c r="M546" s="7">
        <f t="shared" si="54"/>
        <v>2.4199999999999999E-2</v>
      </c>
      <c r="N546" s="8">
        <v>0</v>
      </c>
      <c r="S546" s="8"/>
      <c r="T546" s="9">
        <v>41332</v>
      </c>
      <c r="V546" s="8"/>
      <c r="W546" s="8">
        <f t="shared" si="52"/>
        <v>0</v>
      </c>
      <c r="X546" s="8">
        <f t="shared" si="53"/>
        <v>0</v>
      </c>
      <c r="Y546" s="8"/>
      <c r="Z546" s="8"/>
      <c r="AA546" s="8"/>
      <c r="AB546" s="8"/>
      <c r="AC546" s="8"/>
      <c r="AD546" s="8"/>
    </row>
    <row r="547" spans="1:30" hidden="1" x14ac:dyDescent="0.2">
      <c r="A547" s="7" t="s">
        <v>4</v>
      </c>
      <c r="B547" s="7" t="s">
        <v>36</v>
      </c>
      <c r="C547" s="7" t="s">
        <v>37</v>
      </c>
      <c r="D547" s="7">
        <v>7</v>
      </c>
      <c r="E547" s="7">
        <v>141</v>
      </c>
      <c r="F547" s="7">
        <v>5</v>
      </c>
      <c r="G547" s="7" t="s">
        <v>23</v>
      </c>
      <c r="H547" s="7" t="s">
        <v>24</v>
      </c>
      <c r="I547" s="7">
        <v>1764</v>
      </c>
      <c r="J547" s="7">
        <v>1.056</v>
      </c>
      <c r="K547" s="7">
        <v>1764</v>
      </c>
      <c r="L547" s="7">
        <v>1.0810999999999999</v>
      </c>
      <c r="M547" s="7">
        <f t="shared" si="54"/>
        <v>2.50999999999999E-2</v>
      </c>
      <c r="N547" s="8">
        <v>0</v>
      </c>
      <c r="S547" s="8"/>
      <c r="T547" s="9">
        <v>41332</v>
      </c>
      <c r="V547" s="8"/>
      <c r="W547" s="8">
        <f t="shared" si="52"/>
        <v>0</v>
      </c>
      <c r="X547" s="8">
        <f t="shared" si="53"/>
        <v>0</v>
      </c>
      <c r="Y547" s="8"/>
      <c r="Z547" s="8"/>
      <c r="AA547" s="8"/>
      <c r="AB547" s="8"/>
      <c r="AC547" s="8"/>
      <c r="AD547" s="8"/>
    </row>
    <row r="548" spans="1:30" hidden="1" x14ac:dyDescent="0.2">
      <c r="A548" s="7" t="s">
        <v>4</v>
      </c>
      <c r="B548" s="7" t="s">
        <v>36</v>
      </c>
      <c r="C548" s="7" t="s">
        <v>37</v>
      </c>
      <c r="D548" s="7">
        <v>7</v>
      </c>
      <c r="E548" s="7">
        <v>142</v>
      </c>
      <c r="F548" s="7">
        <v>6</v>
      </c>
      <c r="G548" s="7" t="s">
        <v>23</v>
      </c>
      <c r="H548" s="7" t="s">
        <v>24</v>
      </c>
      <c r="I548" s="7">
        <v>1774</v>
      </c>
      <c r="J548" s="7">
        <v>1.0438000000000001</v>
      </c>
      <c r="K548" s="7">
        <v>1774</v>
      </c>
      <c r="L548" s="7">
        <v>1.0605</v>
      </c>
      <c r="M548" s="7">
        <f t="shared" si="54"/>
        <v>1.6699999999999937E-2</v>
      </c>
      <c r="N548" s="8">
        <v>0</v>
      </c>
      <c r="S548" s="8"/>
      <c r="T548" s="9">
        <v>41332</v>
      </c>
      <c r="V548" s="8"/>
      <c r="W548" s="8">
        <f t="shared" si="52"/>
        <v>0</v>
      </c>
      <c r="X548" s="8">
        <f t="shared" si="53"/>
        <v>0</v>
      </c>
      <c r="Y548" s="8"/>
      <c r="Z548" s="8"/>
      <c r="AA548" s="8"/>
      <c r="AB548" s="8"/>
      <c r="AC548" s="8"/>
      <c r="AD548" s="8"/>
    </row>
    <row r="549" spans="1:30" hidden="1" x14ac:dyDescent="0.2">
      <c r="A549" s="7" t="s">
        <v>4</v>
      </c>
      <c r="B549" s="7" t="s">
        <v>36</v>
      </c>
      <c r="C549" s="7" t="s">
        <v>37</v>
      </c>
      <c r="D549" s="7">
        <v>24</v>
      </c>
      <c r="E549" s="7">
        <v>143</v>
      </c>
      <c r="F549" s="7">
        <v>1</v>
      </c>
      <c r="G549" s="7" t="s">
        <v>23</v>
      </c>
      <c r="H549" s="7" t="s">
        <v>24</v>
      </c>
      <c r="I549" s="7">
        <v>1784</v>
      </c>
      <c r="J549" s="7">
        <v>1.0618000000000001</v>
      </c>
      <c r="K549" s="7">
        <v>1784</v>
      </c>
      <c r="L549" s="7">
        <v>1.0759000000000001</v>
      </c>
      <c r="M549" s="7">
        <f t="shared" si="54"/>
        <v>1.4100000000000001E-2</v>
      </c>
      <c r="N549" s="8">
        <v>0</v>
      </c>
      <c r="S549" s="8"/>
      <c r="T549" s="9">
        <v>41332</v>
      </c>
      <c r="V549" s="8"/>
      <c r="W549" s="8">
        <f t="shared" si="52"/>
        <v>0</v>
      </c>
      <c r="X549" s="8">
        <f t="shared" si="53"/>
        <v>0</v>
      </c>
      <c r="Y549" s="8"/>
      <c r="Z549" s="8"/>
      <c r="AA549" s="8"/>
      <c r="AB549" s="8"/>
      <c r="AC549" s="8"/>
      <c r="AD549" s="8"/>
    </row>
    <row r="550" spans="1:30" hidden="1" x14ac:dyDescent="0.2">
      <c r="A550" s="7" t="s">
        <v>4</v>
      </c>
      <c r="B550" s="7" t="s">
        <v>36</v>
      </c>
      <c r="C550" s="7" t="s">
        <v>37</v>
      </c>
      <c r="D550" s="7">
        <v>24</v>
      </c>
      <c r="E550" s="7">
        <v>144</v>
      </c>
      <c r="F550" s="7">
        <v>2</v>
      </c>
      <c r="G550" s="7" t="s">
        <v>23</v>
      </c>
      <c r="H550" s="7" t="s">
        <v>24</v>
      </c>
      <c r="I550" s="7">
        <v>1794</v>
      </c>
      <c r="J550" s="7">
        <v>1.0609</v>
      </c>
      <c r="K550" s="7">
        <v>1794</v>
      </c>
      <c r="L550" s="7">
        <v>1.0790999999999999</v>
      </c>
      <c r="M550" s="7">
        <f t="shared" si="54"/>
        <v>1.8199999999999994E-2</v>
      </c>
      <c r="N550" s="8">
        <v>0</v>
      </c>
      <c r="S550" s="8"/>
      <c r="T550" s="9">
        <v>41332</v>
      </c>
      <c r="V550" s="8"/>
      <c r="W550" s="8">
        <f t="shared" si="52"/>
        <v>0</v>
      </c>
      <c r="X550" s="8">
        <f t="shared" si="53"/>
        <v>0</v>
      </c>
      <c r="Y550" s="8"/>
      <c r="Z550" s="8"/>
      <c r="AA550" s="8"/>
      <c r="AB550" s="8"/>
      <c r="AC550" s="8"/>
      <c r="AD550" s="8"/>
    </row>
    <row r="551" spans="1:30" hidden="1" x14ac:dyDescent="0.2">
      <c r="A551" s="7" t="s">
        <v>4</v>
      </c>
      <c r="B551" s="7" t="s">
        <v>36</v>
      </c>
      <c r="C551" s="7" t="s">
        <v>37</v>
      </c>
      <c r="D551" s="7">
        <v>24</v>
      </c>
      <c r="E551" s="7">
        <v>145</v>
      </c>
      <c r="F551" s="7">
        <v>3</v>
      </c>
      <c r="G551" s="7" t="s">
        <v>23</v>
      </c>
      <c r="H551" s="7" t="s">
        <v>24</v>
      </c>
      <c r="I551" s="7">
        <v>1804</v>
      </c>
      <c r="J551" s="7">
        <v>1.0593999999999999</v>
      </c>
      <c r="K551" s="7">
        <v>1804</v>
      </c>
      <c r="L551" s="7">
        <v>1.0761000000000001</v>
      </c>
      <c r="M551" s="7">
        <f t="shared" si="54"/>
        <v>1.6700000000000159E-2</v>
      </c>
      <c r="N551" s="8">
        <v>0</v>
      </c>
      <c r="S551" s="8"/>
      <c r="T551" s="9">
        <v>41332</v>
      </c>
      <c r="V551" s="8"/>
      <c r="W551" s="8">
        <f t="shared" si="52"/>
        <v>0</v>
      </c>
      <c r="X551" s="8">
        <f t="shared" si="53"/>
        <v>0</v>
      </c>
      <c r="Y551" s="8"/>
      <c r="Z551" s="8"/>
      <c r="AA551" s="8"/>
      <c r="AB551" s="8"/>
      <c r="AC551" s="8"/>
      <c r="AD551" s="8"/>
    </row>
    <row r="552" spans="1:30" hidden="1" x14ac:dyDescent="0.2">
      <c r="A552" s="7" t="s">
        <v>4</v>
      </c>
      <c r="B552" s="7" t="s">
        <v>36</v>
      </c>
      <c r="C552" s="7" t="s">
        <v>37</v>
      </c>
      <c r="D552" s="7">
        <v>24</v>
      </c>
      <c r="E552" s="7">
        <v>146</v>
      </c>
      <c r="F552" s="7">
        <v>4</v>
      </c>
      <c r="G552" s="7" t="s">
        <v>23</v>
      </c>
      <c r="H552" s="7" t="s">
        <v>24</v>
      </c>
      <c r="I552" s="7">
        <v>1814</v>
      </c>
      <c r="J552" s="7">
        <v>1.0593999999999999</v>
      </c>
      <c r="K552" s="7">
        <v>1814</v>
      </c>
      <c r="L552" s="7">
        <v>1.0891</v>
      </c>
      <c r="M552" s="7">
        <f t="shared" si="54"/>
        <v>2.970000000000006E-2</v>
      </c>
      <c r="N552" s="8">
        <v>0.2</v>
      </c>
      <c r="S552" s="8"/>
      <c r="T552" s="9">
        <v>41332</v>
      </c>
      <c r="V552" s="8"/>
      <c r="W552" s="8">
        <f t="shared" si="52"/>
        <v>0.2</v>
      </c>
      <c r="X552" s="8">
        <f t="shared" si="53"/>
        <v>6.7340067340067211</v>
      </c>
      <c r="Y552" s="8"/>
      <c r="Z552" s="8"/>
      <c r="AA552" s="8"/>
      <c r="AB552" s="8"/>
      <c r="AC552" s="8"/>
      <c r="AD552" s="8"/>
    </row>
    <row r="553" spans="1:30" hidden="1" x14ac:dyDescent="0.2">
      <c r="A553" s="7" t="s">
        <v>4</v>
      </c>
      <c r="B553" s="7" t="s">
        <v>36</v>
      </c>
      <c r="C553" s="7" t="s">
        <v>37</v>
      </c>
      <c r="D553" s="7">
        <v>24</v>
      </c>
      <c r="E553" s="7">
        <v>147</v>
      </c>
      <c r="F553" s="7">
        <v>5</v>
      </c>
      <c r="G553" s="7" t="s">
        <v>23</v>
      </c>
      <c r="H553" s="7" t="s">
        <v>24</v>
      </c>
      <c r="I553" s="7">
        <v>1824</v>
      </c>
      <c r="J553" s="7">
        <v>1.0421</v>
      </c>
      <c r="K553" s="7">
        <v>1824</v>
      </c>
      <c r="L553" s="7">
        <v>1.0585</v>
      </c>
      <c r="M553" s="7">
        <f t="shared" si="54"/>
        <v>1.639999999999997E-2</v>
      </c>
      <c r="N553" s="8">
        <v>0</v>
      </c>
      <c r="S553" s="8"/>
      <c r="T553" s="9">
        <v>41332</v>
      </c>
      <c r="V553" s="8"/>
      <c r="W553" s="8">
        <f t="shared" si="52"/>
        <v>0</v>
      </c>
      <c r="X553" s="8">
        <f t="shared" si="53"/>
        <v>0</v>
      </c>
      <c r="Y553" s="8"/>
      <c r="Z553" s="8"/>
      <c r="AA553" s="8"/>
      <c r="AB553" s="8"/>
      <c r="AC553" s="8"/>
      <c r="AD553" s="8"/>
    </row>
    <row r="554" spans="1:30" hidden="1" x14ac:dyDescent="0.2">
      <c r="A554" s="7" t="s">
        <v>4</v>
      </c>
      <c r="B554" s="7" t="s">
        <v>36</v>
      </c>
      <c r="C554" s="7" t="s">
        <v>37</v>
      </c>
      <c r="D554" s="7">
        <v>24</v>
      </c>
      <c r="E554" s="7">
        <v>148</v>
      </c>
      <c r="F554" s="7">
        <v>6</v>
      </c>
      <c r="G554" s="7" t="s">
        <v>23</v>
      </c>
      <c r="H554" s="7" t="s">
        <v>24</v>
      </c>
      <c r="I554" s="7">
        <v>1834</v>
      </c>
      <c r="J554" s="7">
        <v>1.0558000000000001</v>
      </c>
      <c r="K554" s="7">
        <v>1834</v>
      </c>
      <c r="L554" s="7">
        <v>1.0684</v>
      </c>
      <c r="M554" s="7">
        <f t="shared" si="54"/>
        <v>1.2599999999999945E-2</v>
      </c>
      <c r="N554" s="8">
        <v>0.6</v>
      </c>
      <c r="S554" s="8"/>
      <c r="T554" s="9">
        <v>41332</v>
      </c>
      <c r="V554" s="8"/>
      <c r="W554" s="8">
        <f t="shared" si="52"/>
        <v>0.6</v>
      </c>
      <c r="X554" s="8">
        <f t="shared" si="53"/>
        <v>47.619047619047826</v>
      </c>
      <c r="Y554" s="8"/>
      <c r="Z554" s="8"/>
      <c r="AA554" s="8"/>
      <c r="AB554" s="8"/>
      <c r="AC554" s="8"/>
      <c r="AD554" s="8"/>
    </row>
    <row r="555" spans="1:30" hidden="1" x14ac:dyDescent="0.2">
      <c r="A555" s="7" t="s">
        <v>4</v>
      </c>
      <c r="B555" s="7" t="s">
        <v>36</v>
      </c>
      <c r="C555" s="7" t="s">
        <v>37</v>
      </c>
      <c r="D555" s="7">
        <v>7</v>
      </c>
      <c r="E555" s="7">
        <v>149</v>
      </c>
      <c r="F555" s="7">
        <v>1</v>
      </c>
      <c r="G555" s="7" t="s">
        <v>25</v>
      </c>
      <c r="H555" s="7" t="s">
        <v>26</v>
      </c>
      <c r="I555" s="7">
        <v>1725</v>
      </c>
      <c r="J555" s="7">
        <v>1.0428999999999999</v>
      </c>
      <c r="K555" s="7">
        <v>1725</v>
      </c>
      <c r="L555" s="7">
        <v>1.3095000000000001</v>
      </c>
      <c r="M555" s="7">
        <f t="shared" si="54"/>
        <v>0.26660000000000017</v>
      </c>
      <c r="N555" s="8">
        <v>2.5</v>
      </c>
      <c r="S555" s="8"/>
      <c r="T555" s="9">
        <v>41332</v>
      </c>
      <c r="V555" s="8"/>
      <c r="W555" s="8">
        <f t="shared" si="52"/>
        <v>2.5</v>
      </c>
      <c r="X555" s="8">
        <f t="shared" si="53"/>
        <v>9.3773443360840147</v>
      </c>
      <c r="Y555" s="8"/>
      <c r="Z555" s="8"/>
      <c r="AA555" s="8"/>
      <c r="AB555" s="8"/>
      <c r="AC555" s="8"/>
      <c r="AD555" s="8"/>
    </row>
    <row r="556" spans="1:30" hidden="1" x14ac:dyDescent="0.2">
      <c r="A556" s="7" t="s">
        <v>4</v>
      </c>
      <c r="B556" s="7" t="s">
        <v>36</v>
      </c>
      <c r="C556" s="7" t="s">
        <v>37</v>
      </c>
      <c r="D556" s="7">
        <v>7</v>
      </c>
      <c r="E556" s="7">
        <v>150</v>
      </c>
      <c r="F556" s="7">
        <v>2</v>
      </c>
      <c r="G556" s="7" t="s">
        <v>25</v>
      </c>
      <c r="H556" s="7" t="s">
        <v>26</v>
      </c>
      <c r="I556" s="7">
        <v>1735</v>
      </c>
      <c r="J556" s="7">
        <v>1.0571999999999999</v>
      </c>
      <c r="K556" s="7">
        <v>1735</v>
      </c>
      <c r="L556" s="7">
        <v>1.3807</v>
      </c>
      <c r="M556" s="7">
        <f t="shared" si="54"/>
        <v>0.32350000000000012</v>
      </c>
      <c r="N556" s="8">
        <v>0</v>
      </c>
      <c r="S556" s="8"/>
      <c r="T556" s="9">
        <v>41332</v>
      </c>
      <c r="V556" s="8"/>
      <c r="W556" s="8">
        <f t="shared" si="52"/>
        <v>0</v>
      </c>
      <c r="X556" s="8">
        <f t="shared" si="53"/>
        <v>0</v>
      </c>
      <c r="Y556" s="8"/>
      <c r="Z556" s="8"/>
      <c r="AA556" s="8"/>
      <c r="AB556" s="8"/>
      <c r="AC556" s="8"/>
      <c r="AD556" s="8"/>
    </row>
    <row r="557" spans="1:30" hidden="1" x14ac:dyDescent="0.2">
      <c r="A557" s="7" t="s">
        <v>4</v>
      </c>
      <c r="B557" s="7" t="s">
        <v>36</v>
      </c>
      <c r="C557" s="7" t="s">
        <v>37</v>
      </c>
      <c r="D557" s="7">
        <v>7</v>
      </c>
      <c r="E557" s="7">
        <v>151</v>
      </c>
      <c r="F557" s="7">
        <v>3</v>
      </c>
      <c r="G557" s="7" t="s">
        <v>25</v>
      </c>
      <c r="H557" s="7" t="s">
        <v>26</v>
      </c>
      <c r="I557" s="7">
        <v>1745</v>
      </c>
      <c r="J557" s="7">
        <v>1.0544</v>
      </c>
      <c r="K557" s="7">
        <v>1745</v>
      </c>
      <c r="L557" s="7">
        <v>1.42</v>
      </c>
      <c r="M557" s="7">
        <f t="shared" si="54"/>
        <v>0.36559999999999993</v>
      </c>
      <c r="N557" s="8">
        <v>4.7</v>
      </c>
      <c r="S557" s="8"/>
      <c r="T557" s="9">
        <v>41332</v>
      </c>
      <c r="V557" s="8"/>
      <c r="W557" s="8">
        <f t="shared" si="52"/>
        <v>4.7</v>
      </c>
      <c r="X557" s="8">
        <f t="shared" si="53"/>
        <v>12.855579868708976</v>
      </c>
      <c r="Y557" s="8"/>
      <c r="Z557" s="8"/>
      <c r="AA557" s="8"/>
      <c r="AB557" s="8"/>
      <c r="AC557" s="8"/>
      <c r="AD557" s="8"/>
    </row>
    <row r="558" spans="1:30" hidden="1" x14ac:dyDescent="0.2">
      <c r="A558" s="7" t="s">
        <v>4</v>
      </c>
      <c r="B558" s="7" t="s">
        <v>36</v>
      </c>
      <c r="C558" s="7" t="s">
        <v>37</v>
      </c>
      <c r="D558" s="7">
        <v>7</v>
      </c>
      <c r="E558" s="7">
        <v>152</v>
      </c>
      <c r="F558" s="7">
        <v>4</v>
      </c>
      <c r="G558" s="7" t="s">
        <v>25</v>
      </c>
      <c r="H558" s="7" t="s">
        <v>26</v>
      </c>
      <c r="I558" s="7">
        <v>1755</v>
      </c>
      <c r="J558" s="7">
        <v>1.0549999999999999</v>
      </c>
      <c r="K558" s="7">
        <v>1755</v>
      </c>
      <c r="L558" s="7">
        <v>1.5581</v>
      </c>
      <c r="M558" s="7">
        <f t="shared" si="54"/>
        <v>0.5031000000000001</v>
      </c>
      <c r="N558" s="8">
        <v>0</v>
      </c>
      <c r="S558" s="8"/>
      <c r="T558" s="9">
        <v>41332</v>
      </c>
      <c r="V558" s="8"/>
      <c r="W558" s="8">
        <f t="shared" si="52"/>
        <v>0</v>
      </c>
      <c r="X558" s="8">
        <f t="shared" si="53"/>
        <v>0</v>
      </c>
      <c r="Y558" s="8"/>
      <c r="Z558" s="8"/>
      <c r="AA558" s="8"/>
      <c r="AB558" s="8"/>
      <c r="AC558" s="8"/>
      <c r="AD558" s="8"/>
    </row>
    <row r="559" spans="1:30" hidden="1" x14ac:dyDescent="0.2">
      <c r="A559" s="7" t="s">
        <v>4</v>
      </c>
      <c r="B559" s="7" t="s">
        <v>36</v>
      </c>
      <c r="C559" s="7" t="s">
        <v>37</v>
      </c>
      <c r="D559" s="7">
        <v>7</v>
      </c>
      <c r="E559" s="7">
        <v>153</v>
      </c>
      <c r="F559" s="7">
        <v>5</v>
      </c>
      <c r="G559" s="7" t="s">
        <v>25</v>
      </c>
      <c r="H559" s="7" t="s">
        <v>26</v>
      </c>
      <c r="I559" s="7">
        <v>1765</v>
      </c>
      <c r="J559" s="7">
        <v>1.0517000000000001</v>
      </c>
      <c r="K559" s="7">
        <v>1765</v>
      </c>
      <c r="L559" s="7">
        <v>1.4452</v>
      </c>
      <c r="M559" s="7">
        <f t="shared" si="54"/>
        <v>0.39349999999999996</v>
      </c>
      <c r="N559" s="8">
        <v>0</v>
      </c>
      <c r="S559" s="8"/>
      <c r="T559" s="9">
        <v>41332</v>
      </c>
      <c r="V559" s="8"/>
      <c r="W559" s="8">
        <f t="shared" si="52"/>
        <v>0</v>
      </c>
      <c r="X559" s="8">
        <f t="shared" si="53"/>
        <v>0</v>
      </c>
      <c r="Y559" s="8"/>
      <c r="Z559" s="8"/>
      <c r="AA559" s="8"/>
      <c r="AB559" s="8"/>
      <c r="AC559" s="8"/>
      <c r="AD559" s="8"/>
    </row>
    <row r="560" spans="1:30" hidden="1" x14ac:dyDescent="0.2">
      <c r="A560" s="7" t="s">
        <v>4</v>
      </c>
      <c r="B560" s="7" t="s">
        <v>36</v>
      </c>
      <c r="C560" s="7" t="s">
        <v>37</v>
      </c>
      <c r="D560" s="7">
        <v>7</v>
      </c>
      <c r="E560" s="7">
        <v>154</v>
      </c>
      <c r="F560" s="7">
        <v>6</v>
      </c>
      <c r="G560" s="7" t="s">
        <v>25</v>
      </c>
      <c r="H560" s="7" t="s">
        <v>26</v>
      </c>
      <c r="I560" s="7">
        <v>1775</v>
      </c>
      <c r="J560" s="7">
        <v>1.0546</v>
      </c>
      <c r="K560" s="7">
        <v>1775</v>
      </c>
      <c r="L560" s="7">
        <v>1.4148000000000001</v>
      </c>
      <c r="M560" s="7">
        <f t="shared" si="54"/>
        <v>0.36020000000000008</v>
      </c>
      <c r="N560" s="8">
        <v>3.2</v>
      </c>
      <c r="S560" s="8"/>
      <c r="T560" s="9">
        <v>41332</v>
      </c>
      <c r="V560" s="8"/>
      <c r="W560" s="8">
        <f t="shared" si="52"/>
        <v>3.2</v>
      </c>
      <c r="X560" s="8">
        <f t="shared" si="53"/>
        <v>8.8839533592448632</v>
      </c>
      <c r="Y560" s="8"/>
      <c r="Z560" s="8"/>
      <c r="AA560" s="8"/>
      <c r="AB560" s="8"/>
      <c r="AC560" s="8"/>
      <c r="AD560" s="8"/>
    </row>
    <row r="561" spans="1:30" hidden="1" x14ac:dyDescent="0.2">
      <c r="A561" s="7" t="s">
        <v>4</v>
      </c>
      <c r="B561" s="7" t="s">
        <v>36</v>
      </c>
      <c r="C561" s="7" t="s">
        <v>37</v>
      </c>
      <c r="D561" s="7">
        <v>24</v>
      </c>
      <c r="E561" s="7">
        <v>155</v>
      </c>
      <c r="F561" s="7">
        <v>1</v>
      </c>
      <c r="G561" s="7" t="s">
        <v>25</v>
      </c>
      <c r="H561" s="7" t="s">
        <v>26</v>
      </c>
      <c r="I561" s="7">
        <v>1785</v>
      </c>
      <c r="J561" s="7">
        <v>1.0618000000000001</v>
      </c>
      <c r="K561" s="7">
        <v>1785</v>
      </c>
      <c r="L561" s="7">
        <v>1.5912999999999999</v>
      </c>
      <c r="M561" s="7">
        <f t="shared" si="54"/>
        <v>0.52949999999999986</v>
      </c>
      <c r="N561" s="8">
        <v>4.2</v>
      </c>
      <c r="S561" s="8"/>
      <c r="T561" s="9">
        <v>41332</v>
      </c>
      <c r="V561" s="8"/>
      <c r="W561" s="8">
        <f t="shared" si="52"/>
        <v>4.2</v>
      </c>
      <c r="X561" s="8">
        <f t="shared" si="53"/>
        <v>7.9320113314447616</v>
      </c>
      <c r="Y561" s="8"/>
      <c r="Z561" s="8"/>
      <c r="AA561" s="8"/>
      <c r="AB561" s="8"/>
      <c r="AC561" s="8"/>
      <c r="AD561" s="8"/>
    </row>
    <row r="562" spans="1:30" hidden="1" x14ac:dyDescent="0.2">
      <c r="A562" s="7" t="s">
        <v>4</v>
      </c>
      <c r="B562" s="7" t="s">
        <v>36</v>
      </c>
      <c r="C562" s="7" t="s">
        <v>37</v>
      </c>
      <c r="D562" s="7">
        <v>24</v>
      </c>
      <c r="E562" s="7">
        <v>156</v>
      </c>
      <c r="F562" s="7">
        <v>2</v>
      </c>
      <c r="G562" s="7" t="s">
        <v>25</v>
      </c>
      <c r="H562" s="7" t="s">
        <v>26</v>
      </c>
      <c r="I562" s="7">
        <v>1795</v>
      </c>
      <c r="J562" s="7">
        <v>1.0551999999999999</v>
      </c>
      <c r="K562" s="7">
        <v>1795</v>
      </c>
      <c r="L562" s="7">
        <v>1.5026999999999999</v>
      </c>
      <c r="M562" s="7">
        <f t="shared" si="54"/>
        <v>0.44750000000000001</v>
      </c>
      <c r="N562" s="8">
        <v>8.5</v>
      </c>
      <c r="S562" s="8"/>
      <c r="T562" s="9">
        <v>41332</v>
      </c>
      <c r="V562" s="8"/>
      <c r="W562" s="8">
        <f t="shared" si="52"/>
        <v>8.5</v>
      </c>
      <c r="X562" s="8">
        <f t="shared" si="53"/>
        <v>18.994413407821227</v>
      </c>
      <c r="Y562" s="8"/>
      <c r="Z562" s="8"/>
      <c r="AA562" s="8"/>
      <c r="AB562" s="8"/>
      <c r="AC562" s="8"/>
      <c r="AD562" s="8"/>
    </row>
    <row r="563" spans="1:30" hidden="1" x14ac:dyDescent="0.2">
      <c r="A563" s="7" t="s">
        <v>4</v>
      </c>
      <c r="B563" s="7" t="s">
        <v>36</v>
      </c>
      <c r="C563" s="7" t="s">
        <v>37</v>
      </c>
      <c r="D563" s="7">
        <v>24</v>
      </c>
      <c r="E563" s="7">
        <v>157</v>
      </c>
      <c r="F563" s="7">
        <v>3</v>
      </c>
      <c r="G563" s="7" t="s">
        <v>25</v>
      </c>
      <c r="H563" s="7" t="s">
        <v>26</v>
      </c>
      <c r="I563" s="7">
        <v>1805</v>
      </c>
      <c r="J563" s="7">
        <v>1.0555000000000001</v>
      </c>
      <c r="K563" s="7">
        <v>1805</v>
      </c>
      <c r="L563" s="7">
        <v>1.3563000000000001</v>
      </c>
      <c r="M563" s="7">
        <f t="shared" si="54"/>
        <v>0.30079999999999996</v>
      </c>
      <c r="N563" s="8">
        <v>2.6</v>
      </c>
      <c r="S563" s="8"/>
      <c r="T563" s="9">
        <v>41332</v>
      </c>
      <c r="V563" s="8"/>
      <c r="W563" s="8">
        <f t="shared" si="52"/>
        <v>2.6</v>
      </c>
      <c r="X563" s="8">
        <f t="shared" si="53"/>
        <v>8.6436170212765973</v>
      </c>
      <c r="Y563" s="8"/>
      <c r="Z563" s="8"/>
      <c r="AA563" s="8"/>
      <c r="AB563" s="8"/>
      <c r="AC563" s="8"/>
      <c r="AD563" s="8"/>
    </row>
    <row r="564" spans="1:30" hidden="1" x14ac:dyDescent="0.2">
      <c r="A564" s="7" t="s">
        <v>4</v>
      </c>
      <c r="B564" s="7" t="s">
        <v>36</v>
      </c>
      <c r="C564" s="7" t="s">
        <v>37</v>
      </c>
      <c r="D564" s="7">
        <v>24</v>
      </c>
      <c r="E564" s="7">
        <v>158</v>
      </c>
      <c r="F564" s="7">
        <v>4</v>
      </c>
      <c r="G564" s="7" t="s">
        <v>25</v>
      </c>
      <c r="H564" s="7" t="s">
        <v>26</v>
      </c>
      <c r="I564" s="7">
        <v>1815</v>
      </c>
      <c r="J564" s="7">
        <v>1.0513999999999999</v>
      </c>
      <c r="K564" s="7">
        <v>1815</v>
      </c>
      <c r="L564" s="7">
        <v>1.9350000000000001</v>
      </c>
      <c r="M564" s="7">
        <f t="shared" si="54"/>
        <v>0.88360000000000016</v>
      </c>
      <c r="N564" s="8">
        <v>3.5</v>
      </c>
      <c r="S564" s="8"/>
      <c r="T564" s="9">
        <v>41332</v>
      </c>
      <c r="V564" s="8"/>
      <c r="W564" s="8">
        <f t="shared" si="52"/>
        <v>3.5</v>
      </c>
      <c r="X564" s="8">
        <f t="shared" si="53"/>
        <v>3.9610683567224982</v>
      </c>
      <c r="Y564" s="8"/>
      <c r="Z564" s="8"/>
      <c r="AA564" s="8"/>
      <c r="AB564" s="8"/>
      <c r="AC564" s="8"/>
      <c r="AD564" s="8"/>
    </row>
    <row r="565" spans="1:30" hidden="1" x14ac:dyDescent="0.2">
      <c r="A565" s="7" t="s">
        <v>4</v>
      </c>
      <c r="B565" s="7" t="s">
        <v>36</v>
      </c>
      <c r="C565" s="7" t="s">
        <v>37</v>
      </c>
      <c r="D565" s="7">
        <v>24</v>
      </c>
      <c r="E565" s="7">
        <v>159</v>
      </c>
      <c r="F565" s="7">
        <v>5</v>
      </c>
      <c r="G565" s="7" t="s">
        <v>25</v>
      </c>
      <c r="H565" s="7" t="s">
        <v>26</v>
      </c>
      <c r="I565" s="7">
        <v>1825</v>
      </c>
      <c r="J565" s="7">
        <v>1.0537000000000001</v>
      </c>
      <c r="K565" s="7">
        <v>1825</v>
      </c>
      <c r="L565" s="7">
        <v>1.6235999999999999</v>
      </c>
      <c r="M565" s="7">
        <f t="shared" si="54"/>
        <v>0.56989999999999985</v>
      </c>
      <c r="N565" s="8">
        <v>5.8</v>
      </c>
      <c r="S565" s="8"/>
      <c r="T565" s="9">
        <v>41332</v>
      </c>
      <c r="V565" s="8"/>
      <c r="W565" s="8">
        <f t="shared" si="52"/>
        <v>5.8</v>
      </c>
      <c r="X565" s="8">
        <f t="shared" si="53"/>
        <v>10.177224074399019</v>
      </c>
      <c r="Y565" s="8"/>
      <c r="Z565" s="8"/>
      <c r="AA565" s="8"/>
      <c r="AB565" s="8"/>
      <c r="AC565" s="8"/>
      <c r="AD565" s="8"/>
    </row>
    <row r="566" spans="1:30" hidden="1" x14ac:dyDescent="0.2">
      <c r="A566" s="7" t="s">
        <v>4</v>
      </c>
      <c r="B566" s="7" t="s">
        <v>36</v>
      </c>
      <c r="C566" s="7" t="s">
        <v>37</v>
      </c>
      <c r="D566" s="7">
        <v>24</v>
      </c>
      <c r="E566" s="7">
        <v>160</v>
      </c>
      <c r="F566" s="7">
        <v>6</v>
      </c>
      <c r="G566" s="7" t="s">
        <v>25</v>
      </c>
      <c r="H566" s="7" t="s">
        <v>26</v>
      </c>
      <c r="I566" s="7">
        <v>1835</v>
      </c>
      <c r="J566" s="7">
        <v>1.0478000000000001</v>
      </c>
      <c r="K566" s="7">
        <v>1835</v>
      </c>
      <c r="L566" s="7">
        <v>1.3686</v>
      </c>
      <c r="M566" s="7">
        <f t="shared" si="54"/>
        <v>0.32079999999999997</v>
      </c>
      <c r="N566" s="8">
        <v>2.2999999999999998</v>
      </c>
      <c r="S566" s="8"/>
      <c r="T566" s="9">
        <v>41332</v>
      </c>
      <c r="V566" s="8"/>
      <c r="W566" s="8">
        <f t="shared" si="52"/>
        <v>2.2999999999999998</v>
      </c>
      <c r="X566" s="8">
        <f t="shared" si="53"/>
        <v>7.1695760598503737</v>
      </c>
      <c r="Y566" s="8"/>
      <c r="Z566" s="8"/>
      <c r="AA566" s="8"/>
      <c r="AB566" s="8"/>
      <c r="AC566" s="8"/>
      <c r="AD566" s="8"/>
    </row>
    <row r="567" spans="1:30" hidden="1" x14ac:dyDescent="0.2">
      <c r="A567" s="7" t="s">
        <v>4</v>
      </c>
      <c r="B567" s="7" t="s">
        <v>36</v>
      </c>
      <c r="C567" s="7" t="s">
        <v>37</v>
      </c>
      <c r="D567" s="7">
        <v>7</v>
      </c>
      <c r="E567" s="7">
        <v>161</v>
      </c>
      <c r="F567" s="7">
        <v>1</v>
      </c>
      <c r="G567" s="7" t="s">
        <v>19</v>
      </c>
      <c r="H567" s="7" t="s">
        <v>20</v>
      </c>
      <c r="I567" s="7">
        <v>1722</v>
      </c>
      <c r="J567" s="7">
        <v>1.0519000000000001</v>
      </c>
      <c r="K567" s="7">
        <v>1722</v>
      </c>
      <c r="L567" s="7">
        <v>1.1274</v>
      </c>
      <c r="M567" s="7">
        <f t="shared" si="54"/>
        <v>7.5499999999999901E-2</v>
      </c>
      <c r="N567" s="8">
        <v>0.1</v>
      </c>
      <c r="S567" s="8"/>
      <c r="T567" s="9">
        <v>41332</v>
      </c>
      <c r="V567" s="8"/>
      <c r="W567" s="8">
        <f t="shared" ref="W567:W598" si="55">N567*EXP((LN(2)/$S$3)*V567)</f>
        <v>0.1</v>
      </c>
      <c r="X567" s="8">
        <f t="shared" ref="X567:X598" si="56">W567/M567</f>
        <v>1.32450331125828</v>
      </c>
      <c r="Y567" s="8"/>
      <c r="Z567" s="8"/>
      <c r="AA567" s="8"/>
      <c r="AB567" s="8"/>
      <c r="AC567" s="8"/>
      <c r="AD567" s="8"/>
    </row>
    <row r="568" spans="1:30" hidden="1" x14ac:dyDescent="0.2">
      <c r="A568" s="7" t="s">
        <v>4</v>
      </c>
      <c r="B568" s="7" t="s">
        <v>36</v>
      </c>
      <c r="C568" s="7" t="s">
        <v>37</v>
      </c>
      <c r="D568" s="7">
        <v>7</v>
      </c>
      <c r="E568" s="7">
        <v>162</v>
      </c>
      <c r="F568" s="7">
        <v>2</v>
      </c>
      <c r="G568" s="7" t="s">
        <v>19</v>
      </c>
      <c r="H568" s="7" t="s">
        <v>20</v>
      </c>
      <c r="I568" s="7">
        <v>1732</v>
      </c>
      <c r="J568" s="7">
        <v>1.0435000000000001</v>
      </c>
      <c r="K568" s="7">
        <v>1732</v>
      </c>
      <c r="L568" s="7">
        <v>1.1082000000000001</v>
      </c>
      <c r="M568" s="7">
        <f t="shared" si="54"/>
        <v>6.469999999999998E-2</v>
      </c>
      <c r="N568" s="8">
        <v>0</v>
      </c>
      <c r="S568" s="8"/>
      <c r="T568" s="9">
        <v>41332</v>
      </c>
      <c r="V568" s="8"/>
      <c r="W568" s="8">
        <f t="shared" si="55"/>
        <v>0</v>
      </c>
      <c r="X568" s="8">
        <f t="shared" si="56"/>
        <v>0</v>
      </c>
      <c r="Y568" s="8"/>
      <c r="Z568" s="8"/>
      <c r="AA568" s="8"/>
      <c r="AB568" s="8"/>
      <c r="AC568" s="8"/>
      <c r="AD568" s="8"/>
    </row>
    <row r="569" spans="1:30" hidden="1" x14ac:dyDescent="0.2">
      <c r="A569" s="7" t="s">
        <v>4</v>
      </c>
      <c r="B569" s="7" t="s">
        <v>36</v>
      </c>
      <c r="C569" s="7" t="s">
        <v>37</v>
      </c>
      <c r="D569" s="7">
        <v>7</v>
      </c>
      <c r="E569" s="7">
        <v>163</v>
      </c>
      <c r="F569" s="7">
        <v>3</v>
      </c>
      <c r="G569" s="7" t="s">
        <v>19</v>
      </c>
      <c r="H569" s="7" t="s">
        <v>20</v>
      </c>
      <c r="I569" s="7">
        <v>1742</v>
      </c>
      <c r="J569" s="7">
        <v>1.0524</v>
      </c>
      <c r="K569" s="7">
        <v>1742</v>
      </c>
      <c r="L569" s="7">
        <v>1.1256999999999999</v>
      </c>
      <c r="M569" s="7">
        <f t="shared" si="54"/>
        <v>7.3299999999999921E-2</v>
      </c>
      <c r="N569" s="8">
        <v>0</v>
      </c>
      <c r="S569" s="8"/>
      <c r="T569" s="9">
        <v>41332</v>
      </c>
      <c r="V569" s="8"/>
      <c r="W569" s="8">
        <f t="shared" si="55"/>
        <v>0</v>
      </c>
      <c r="X569" s="8">
        <f t="shared" si="56"/>
        <v>0</v>
      </c>
      <c r="Y569" s="8"/>
      <c r="Z569" s="8"/>
      <c r="AA569" s="8"/>
      <c r="AB569" s="8"/>
      <c r="AC569" s="8"/>
      <c r="AD569" s="8"/>
    </row>
    <row r="570" spans="1:30" hidden="1" x14ac:dyDescent="0.2">
      <c r="A570" s="7" t="s">
        <v>4</v>
      </c>
      <c r="B570" s="7" t="s">
        <v>36</v>
      </c>
      <c r="C570" s="7" t="s">
        <v>37</v>
      </c>
      <c r="D570" s="7">
        <v>7</v>
      </c>
      <c r="E570" s="7">
        <v>164</v>
      </c>
      <c r="F570" s="7">
        <v>4</v>
      </c>
      <c r="G570" s="7" t="s">
        <v>19</v>
      </c>
      <c r="H570" s="7" t="s">
        <v>20</v>
      </c>
      <c r="I570" s="7">
        <v>1752</v>
      </c>
      <c r="J570" s="7">
        <v>1.0569</v>
      </c>
      <c r="K570" s="7">
        <v>1752</v>
      </c>
      <c r="L570" s="7">
        <v>1.1137999999999999</v>
      </c>
      <c r="M570" s="7">
        <f t="shared" si="54"/>
        <v>5.6899999999999951E-2</v>
      </c>
      <c r="N570" s="8">
        <v>0</v>
      </c>
      <c r="S570" s="8"/>
      <c r="T570" s="9">
        <v>41332</v>
      </c>
      <c r="V570" s="8"/>
      <c r="W570" s="8">
        <f t="shared" si="55"/>
        <v>0</v>
      </c>
      <c r="X570" s="8">
        <f t="shared" si="56"/>
        <v>0</v>
      </c>
      <c r="Y570" s="8"/>
      <c r="Z570" s="8"/>
      <c r="AA570" s="8"/>
      <c r="AB570" s="8"/>
      <c r="AC570" s="8"/>
      <c r="AD570" s="8"/>
    </row>
    <row r="571" spans="1:30" hidden="1" x14ac:dyDescent="0.2">
      <c r="A571" s="7" t="s">
        <v>4</v>
      </c>
      <c r="B571" s="7" t="s">
        <v>36</v>
      </c>
      <c r="C571" s="7" t="s">
        <v>37</v>
      </c>
      <c r="D571" s="7">
        <v>7</v>
      </c>
      <c r="E571" s="7">
        <v>165</v>
      </c>
      <c r="F571" s="7">
        <v>5</v>
      </c>
      <c r="G571" s="7" t="s">
        <v>19</v>
      </c>
      <c r="H571" s="7" t="s">
        <v>20</v>
      </c>
      <c r="I571" s="7">
        <v>1762</v>
      </c>
      <c r="J571" s="7">
        <v>1.05</v>
      </c>
      <c r="K571" s="7">
        <v>1762</v>
      </c>
      <c r="L571" s="7">
        <v>1.1017999999999999</v>
      </c>
      <c r="M571" s="7">
        <f t="shared" ref="M571:M602" si="57">L571-J571</f>
        <v>5.1799999999999846E-2</v>
      </c>
      <c r="N571" s="8">
        <v>1.1000000000000001</v>
      </c>
      <c r="S571" s="8"/>
      <c r="T571" s="9">
        <v>41332</v>
      </c>
      <c r="V571" s="8"/>
      <c r="W571" s="8">
        <f t="shared" si="55"/>
        <v>1.1000000000000001</v>
      </c>
      <c r="X571" s="8">
        <f t="shared" si="56"/>
        <v>21.235521235521301</v>
      </c>
      <c r="Y571" s="8"/>
      <c r="Z571" s="8"/>
      <c r="AA571" s="8"/>
      <c r="AB571" s="8"/>
      <c r="AC571" s="8"/>
      <c r="AD571" s="8"/>
    </row>
    <row r="572" spans="1:30" hidden="1" x14ac:dyDescent="0.2">
      <c r="A572" s="7" t="s">
        <v>4</v>
      </c>
      <c r="B572" s="7" t="s">
        <v>36</v>
      </c>
      <c r="C572" s="7" t="s">
        <v>37</v>
      </c>
      <c r="D572" s="7">
        <v>7</v>
      </c>
      <c r="E572" s="7">
        <v>166</v>
      </c>
      <c r="F572" s="7">
        <v>6</v>
      </c>
      <c r="G572" s="7" t="s">
        <v>19</v>
      </c>
      <c r="H572" s="7" t="s">
        <v>20</v>
      </c>
      <c r="I572" s="7">
        <v>1772</v>
      </c>
      <c r="J572" s="7">
        <v>1.0576000000000001</v>
      </c>
      <c r="K572" s="7">
        <v>1772</v>
      </c>
      <c r="L572" s="7">
        <v>1.123</v>
      </c>
      <c r="M572" s="7">
        <f t="shared" si="57"/>
        <v>6.5399999999999903E-2</v>
      </c>
      <c r="N572" s="8">
        <v>0</v>
      </c>
      <c r="S572" s="8"/>
      <c r="T572" s="9">
        <v>41332</v>
      </c>
      <c r="V572" s="8"/>
      <c r="W572" s="8">
        <f t="shared" si="55"/>
        <v>0</v>
      </c>
      <c r="X572" s="8">
        <f t="shared" si="56"/>
        <v>0</v>
      </c>
      <c r="Y572" s="8"/>
      <c r="Z572" s="8"/>
      <c r="AA572" s="8"/>
      <c r="AB572" s="8"/>
      <c r="AC572" s="8"/>
      <c r="AD572" s="8"/>
    </row>
    <row r="573" spans="1:30" hidden="1" x14ac:dyDescent="0.2">
      <c r="A573" s="7" t="s">
        <v>4</v>
      </c>
      <c r="B573" s="7" t="s">
        <v>36</v>
      </c>
      <c r="C573" s="7" t="s">
        <v>37</v>
      </c>
      <c r="D573" s="7">
        <v>24</v>
      </c>
      <c r="E573" s="7">
        <v>167</v>
      </c>
      <c r="F573" s="7">
        <v>1</v>
      </c>
      <c r="G573" s="7" t="s">
        <v>19</v>
      </c>
      <c r="H573" s="7" t="s">
        <v>20</v>
      </c>
      <c r="I573" s="7">
        <v>1782</v>
      </c>
      <c r="J573" s="7">
        <v>1.0491999999999999</v>
      </c>
      <c r="K573" s="7">
        <v>1782</v>
      </c>
      <c r="L573" s="7">
        <v>1.0852999999999999</v>
      </c>
      <c r="M573" s="7">
        <f t="shared" si="57"/>
        <v>3.6100000000000021E-2</v>
      </c>
      <c r="N573" s="8">
        <v>0</v>
      </c>
      <c r="S573" s="8"/>
      <c r="T573" s="9">
        <v>41332</v>
      </c>
      <c r="V573" s="8"/>
      <c r="W573" s="8">
        <f t="shared" si="55"/>
        <v>0</v>
      </c>
      <c r="X573" s="8">
        <f t="shared" si="56"/>
        <v>0</v>
      </c>
      <c r="Y573" s="8"/>
      <c r="Z573" s="8"/>
      <c r="AA573" s="8"/>
      <c r="AB573" s="8"/>
      <c r="AC573" s="8"/>
      <c r="AD573" s="8"/>
    </row>
    <row r="574" spans="1:30" hidden="1" x14ac:dyDescent="0.2">
      <c r="A574" s="7" t="s">
        <v>4</v>
      </c>
      <c r="B574" s="7" t="s">
        <v>36</v>
      </c>
      <c r="C574" s="7" t="s">
        <v>37</v>
      </c>
      <c r="D574" s="7">
        <v>24</v>
      </c>
      <c r="E574" s="7">
        <v>168</v>
      </c>
      <c r="F574" s="7">
        <v>2</v>
      </c>
      <c r="G574" s="7" t="s">
        <v>19</v>
      </c>
      <c r="H574" s="7" t="s">
        <v>20</v>
      </c>
      <c r="I574" s="7">
        <v>1792</v>
      </c>
      <c r="J574" s="7">
        <v>1.0532999999999999</v>
      </c>
      <c r="K574" s="7">
        <v>1792</v>
      </c>
      <c r="L574" s="7">
        <v>1.1251</v>
      </c>
      <c r="M574" s="7">
        <f t="shared" si="57"/>
        <v>7.1800000000000086E-2</v>
      </c>
      <c r="N574" s="8">
        <v>5.4</v>
      </c>
      <c r="S574" s="8"/>
      <c r="T574" s="9">
        <v>41332</v>
      </c>
      <c r="V574" s="8"/>
      <c r="W574" s="8">
        <f t="shared" si="55"/>
        <v>5.4</v>
      </c>
      <c r="X574" s="8">
        <f t="shared" si="56"/>
        <v>75.208913649024979</v>
      </c>
      <c r="Y574" s="8"/>
      <c r="Z574" s="8"/>
      <c r="AA574" s="8"/>
      <c r="AB574" s="8"/>
      <c r="AC574" s="8"/>
      <c r="AD574" s="8"/>
    </row>
    <row r="575" spans="1:30" hidden="1" x14ac:dyDescent="0.2">
      <c r="A575" s="7" t="s">
        <v>4</v>
      </c>
      <c r="B575" s="7" t="s">
        <v>36</v>
      </c>
      <c r="C575" s="7" t="s">
        <v>37</v>
      </c>
      <c r="D575" s="7">
        <v>24</v>
      </c>
      <c r="E575" s="7">
        <v>169</v>
      </c>
      <c r="F575" s="7">
        <v>3</v>
      </c>
      <c r="G575" s="7" t="s">
        <v>19</v>
      </c>
      <c r="H575" s="7" t="s">
        <v>20</v>
      </c>
      <c r="I575" s="7">
        <v>1802</v>
      </c>
      <c r="J575" s="7">
        <v>1.0478000000000001</v>
      </c>
      <c r="K575" s="7">
        <v>1802</v>
      </c>
      <c r="L575" s="7">
        <v>1.085</v>
      </c>
      <c r="M575" s="7">
        <f t="shared" si="57"/>
        <v>3.71999999999999E-2</v>
      </c>
      <c r="N575" s="8">
        <v>5</v>
      </c>
      <c r="S575" s="8"/>
      <c r="T575" s="9">
        <v>41332</v>
      </c>
      <c r="V575" s="8"/>
      <c r="W575" s="8">
        <f t="shared" si="55"/>
        <v>5</v>
      </c>
      <c r="X575" s="8">
        <f t="shared" si="56"/>
        <v>134.408602150538</v>
      </c>
      <c r="Y575" s="8"/>
      <c r="Z575" s="8"/>
      <c r="AA575" s="8"/>
      <c r="AB575" s="8"/>
      <c r="AC575" s="8"/>
      <c r="AD575" s="8"/>
    </row>
    <row r="576" spans="1:30" hidden="1" x14ac:dyDescent="0.2">
      <c r="A576" s="7" t="s">
        <v>4</v>
      </c>
      <c r="B576" s="7" t="s">
        <v>36</v>
      </c>
      <c r="C576" s="7" t="s">
        <v>37</v>
      </c>
      <c r="D576" s="7">
        <v>24</v>
      </c>
      <c r="E576" s="7">
        <v>170</v>
      </c>
      <c r="F576" s="7">
        <v>4</v>
      </c>
      <c r="G576" s="7" t="s">
        <v>19</v>
      </c>
      <c r="H576" s="7" t="s">
        <v>20</v>
      </c>
      <c r="I576" s="7">
        <v>1812</v>
      </c>
      <c r="J576" s="7">
        <v>1.0604</v>
      </c>
      <c r="K576" s="7">
        <v>1812</v>
      </c>
      <c r="L576" s="7">
        <v>1.1837</v>
      </c>
      <c r="M576" s="7">
        <f t="shared" si="57"/>
        <v>0.12329999999999997</v>
      </c>
      <c r="N576" s="8">
        <v>1</v>
      </c>
      <c r="S576" s="8"/>
      <c r="T576" s="9">
        <v>41332</v>
      </c>
      <c r="V576" s="8"/>
      <c r="W576" s="8">
        <f t="shared" si="55"/>
        <v>1</v>
      </c>
      <c r="X576" s="8">
        <f t="shared" si="56"/>
        <v>8.1103000811030039</v>
      </c>
      <c r="Y576" s="8"/>
      <c r="Z576" s="8"/>
      <c r="AA576" s="8"/>
      <c r="AB576" s="8"/>
      <c r="AC576" s="8"/>
      <c r="AD576" s="8"/>
    </row>
    <row r="577" spans="1:30" hidden="1" x14ac:dyDescent="0.2">
      <c r="A577" s="7" t="s">
        <v>4</v>
      </c>
      <c r="B577" s="7" t="s">
        <v>36</v>
      </c>
      <c r="C577" s="7" t="s">
        <v>37</v>
      </c>
      <c r="D577" s="7">
        <v>24</v>
      </c>
      <c r="E577" s="7">
        <v>171</v>
      </c>
      <c r="F577" s="7">
        <v>5</v>
      </c>
      <c r="G577" s="7" t="s">
        <v>19</v>
      </c>
      <c r="H577" s="7" t="s">
        <v>20</v>
      </c>
      <c r="I577" s="7">
        <v>1822</v>
      </c>
      <c r="J577" s="7">
        <v>1.0516000000000001</v>
      </c>
      <c r="K577" s="7">
        <v>1822</v>
      </c>
      <c r="L577" s="7">
        <v>1.0953999999999999</v>
      </c>
      <c r="M577" s="7">
        <f t="shared" si="57"/>
        <v>4.3799999999999839E-2</v>
      </c>
      <c r="N577" s="8">
        <v>0</v>
      </c>
      <c r="S577" s="8"/>
      <c r="T577" s="9">
        <v>41332</v>
      </c>
      <c r="V577" s="8"/>
      <c r="W577" s="8">
        <f t="shared" si="55"/>
        <v>0</v>
      </c>
      <c r="X577" s="8">
        <f t="shared" si="56"/>
        <v>0</v>
      </c>
      <c r="Y577" s="8"/>
      <c r="Z577" s="8"/>
      <c r="AA577" s="8"/>
      <c r="AB577" s="8"/>
      <c r="AC577" s="8"/>
      <c r="AD577" s="8"/>
    </row>
    <row r="578" spans="1:30" hidden="1" x14ac:dyDescent="0.2">
      <c r="A578" s="7" t="s">
        <v>4</v>
      </c>
      <c r="B578" s="7" t="s">
        <v>36</v>
      </c>
      <c r="C578" s="7" t="s">
        <v>37</v>
      </c>
      <c r="D578" s="7">
        <v>24</v>
      </c>
      <c r="E578" s="7">
        <v>172</v>
      </c>
      <c r="F578" s="7">
        <v>6</v>
      </c>
      <c r="G578" s="7" t="s">
        <v>19</v>
      </c>
      <c r="H578" s="7" t="s">
        <v>20</v>
      </c>
      <c r="I578" s="7">
        <v>1832</v>
      </c>
      <c r="J578" s="7">
        <v>1.0490999999999999</v>
      </c>
      <c r="K578" s="7">
        <v>1832</v>
      </c>
      <c r="L578" s="7">
        <v>1.0730999999999999</v>
      </c>
      <c r="M578" s="7">
        <f t="shared" si="57"/>
        <v>2.4000000000000021E-2</v>
      </c>
      <c r="N578" s="8">
        <v>0.1</v>
      </c>
      <c r="S578" s="8"/>
      <c r="T578" s="9">
        <v>41332</v>
      </c>
      <c r="V578" s="8"/>
      <c r="W578" s="8">
        <f t="shared" si="55"/>
        <v>0.1</v>
      </c>
      <c r="X578" s="8">
        <f t="shared" si="56"/>
        <v>4.1666666666666634</v>
      </c>
      <c r="Y578" s="8"/>
      <c r="Z578" s="8"/>
      <c r="AA578" s="8"/>
      <c r="AB578" s="8"/>
      <c r="AC578" s="8"/>
      <c r="AD578" s="8"/>
    </row>
    <row r="579" spans="1:30" hidden="1" x14ac:dyDescent="0.2">
      <c r="A579" s="7" t="s">
        <v>4</v>
      </c>
      <c r="B579" s="7" t="s">
        <v>36</v>
      </c>
      <c r="C579" s="7" t="s">
        <v>37</v>
      </c>
      <c r="D579" s="7">
        <v>7</v>
      </c>
      <c r="E579" s="7">
        <v>101</v>
      </c>
      <c r="F579" s="7">
        <v>1</v>
      </c>
      <c r="G579" s="7" t="s">
        <v>17</v>
      </c>
      <c r="H579" s="7" t="s">
        <v>18</v>
      </c>
      <c r="I579" s="7">
        <v>1721</v>
      </c>
      <c r="J579" s="7">
        <v>1.0558000000000001</v>
      </c>
      <c r="K579" s="7">
        <v>1721</v>
      </c>
      <c r="L579" s="7">
        <v>1.177</v>
      </c>
      <c r="M579" s="7">
        <f t="shared" si="57"/>
        <v>0.12119999999999997</v>
      </c>
      <c r="N579" s="8">
        <v>19</v>
      </c>
      <c r="S579" s="8"/>
      <c r="T579" s="9">
        <v>41332</v>
      </c>
      <c r="V579" s="8"/>
      <c r="W579" s="8">
        <f t="shared" si="55"/>
        <v>19</v>
      </c>
      <c r="X579" s="8">
        <f t="shared" si="56"/>
        <v>156.76567656765681</v>
      </c>
      <c r="Y579" s="8"/>
      <c r="Z579" s="8"/>
      <c r="AA579" s="8"/>
      <c r="AB579" s="8"/>
      <c r="AC579" s="8"/>
      <c r="AD579" s="8"/>
    </row>
    <row r="580" spans="1:30" hidden="1" x14ac:dyDescent="0.2">
      <c r="A580" s="7" t="s">
        <v>4</v>
      </c>
      <c r="B580" s="7" t="s">
        <v>36</v>
      </c>
      <c r="C580" s="7" t="s">
        <v>37</v>
      </c>
      <c r="D580" s="7">
        <v>7</v>
      </c>
      <c r="E580" s="7">
        <v>102</v>
      </c>
      <c r="F580" s="7">
        <v>2</v>
      </c>
      <c r="G580" s="7" t="s">
        <v>17</v>
      </c>
      <c r="H580" s="7" t="s">
        <v>18</v>
      </c>
      <c r="I580" s="7">
        <v>1731</v>
      </c>
      <c r="J580" s="7">
        <v>1.0430999999999999</v>
      </c>
      <c r="K580" s="7">
        <v>1731</v>
      </c>
      <c r="L580" s="7">
        <v>1.1447000000000001</v>
      </c>
      <c r="M580" s="7">
        <f t="shared" si="57"/>
        <v>0.10160000000000013</v>
      </c>
      <c r="N580" s="8">
        <v>14.9</v>
      </c>
      <c r="S580" s="8"/>
      <c r="T580" s="9">
        <v>41332</v>
      </c>
      <c r="V580" s="8"/>
      <c r="W580" s="8">
        <f t="shared" si="55"/>
        <v>14.9</v>
      </c>
      <c r="X580" s="8">
        <f t="shared" si="56"/>
        <v>146.65354330708644</v>
      </c>
      <c r="Y580" s="8"/>
      <c r="Z580" s="8"/>
      <c r="AA580" s="8"/>
      <c r="AB580" s="8"/>
      <c r="AC580" s="8"/>
      <c r="AD580" s="8"/>
    </row>
    <row r="581" spans="1:30" hidden="1" x14ac:dyDescent="0.2">
      <c r="A581" s="7" t="s">
        <v>4</v>
      </c>
      <c r="B581" s="7" t="s">
        <v>36</v>
      </c>
      <c r="C581" s="7" t="s">
        <v>37</v>
      </c>
      <c r="D581" s="7">
        <v>7</v>
      </c>
      <c r="E581" s="7">
        <v>103</v>
      </c>
      <c r="F581" s="7">
        <v>3</v>
      </c>
      <c r="G581" s="7" t="s">
        <v>17</v>
      </c>
      <c r="H581" s="7" t="s">
        <v>18</v>
      </c>
      <c r="I581" s="7">
        <v>1748</v>
      </c>
      <c r="J581" s="7">
        <v>1.0544</v>
      </c>
      <c r="K581" s="7">
        <v>1748</v>
      </c>
      <c r="L581" s="7">
        <v>1.1457999999999999</v>
      </c>
      <c r="M581" s="7">
        <f t="shared" si="57"/>
        <v>9.1399999999999926E-2</v>
      </c>
      <c r="N581" s="8">
        <v>10</v>
      </c>
      <c r="S581" s="8"/>
      <c r="T581" s="9">
        <v>41332</v>
      </c>
      <c r="V581" s="8"/>
      <c r="W581" s="8">
        <f t="shared" si="55"/>
        <v>10</v>
      </c>
      <c r="X581" s="8">
        <f t="shared" si="56"/>
        <v>109.40919037199134</v>
      </c>
      <c r="Y581" s="8"/>
      <c r="Z581" s="8"/>
      <c r="AA581" s="8"/>
      <c r="AB581" s="8"/>
      <c r="AC581" s="8"/>
      <c r="AD581" s="8"/>
    </row>
    <row r="582" spans="1:30" hidden="1" x14ac:dyDescent="0.2">
      <c r="A582" s="7" t="s">
        <v>4</v>
      </c>
      <c r="B582" s="7" t="s">
        <v>36</v>
      </c>
      <c r="C582" s="7" t="s">
        <v>37</v>
      </c>
      <c r="D582" s="7">
        <v>7</v>
      </c>
      <c r="E582" s="7">
        <v>104</v>
      </c>
      <c r="F582" s="7">
        <v>4</v>
      </c>
      <c r="G582" s="7" t="s">
        <v>17</v>
      </c>
      <c r="H582" s="7" t="s">
        <v>18</v>
      </c>
      <c r="I582" s="7">
        <v>1751</v>
      </c>
      <c r="J582" s="7">
        <v>1.0572999999999999</v>
      </c>
      <c r="K582" s="7">
        <v>1751</v>
      </c>
      <c r="L582" s="7">
        <v>1.1615</v>
      </c>
      <c r="M582" s="7">
        <f t="shared" si="57"/>
        <v>0.10420000000000007</v>
      </c>
      <c r="N582" s="8">
        <v>9.4</v>
      </c>
      <c r="S582" s="8"/>
      <c r="T582" s="9">
        <v>41332</v>
      </c>
      <c r="V582" s="8"/>
      <c r="W582" s="8">
        <f t="shared" si="55"/>
        <v>9.4</v>
      </c>
      <c r="X582" s="8">
        <f t="shared" si="56"/>
        <v>90.211132437619909</v>
      </c>
      <c r="Y582" s="8"/>
      <c r="Z582" s="8"/>
      <c r="AA582" s="8"/>
      <c r="AB582" s="8"/>
      <c r="AC582" s="8"/>
      <c r="AD582" s="8"/>
    </row>
    <row r="583" spans="1:30" hidden="1" x14ac:dyDescent="0.2">
      <c r="A583" s="7" t="s">
        <v>4</v>
      </c>
      <c r="B583" s="7" t="s">
        <v>36</v>
      </c>
      <c r="C583" s="7" t="s">
        <v>37</v>
      </c>
      <c r="D583" s="7">
        <v>7</v>
      </c>
      <c r="E583" s="7">
        <v>105</v>
      </c>
      <c r="F583" s="7">
        <v>5</v>
      </c>
      <c r="G583" s="7" t="s">
        <v>17</v>
      </c>
      <c r="H583" s="7" t="s">
        <v>18</v>
      </c>
      <c r="I583" s="7">
        <v>1761</v>
      </c>
      <c r="J583" s="7">
        <v>1.0569999999999999</v>
      </c>
      <c r="K583" s="7">
        <v>1761</v>
      </c>
      <c r="L583" s="7">
        <v>1.1653</v>
      </c>
      <c r="M583" s="7">
        <f t="shared" si="57"/>
        <v>0.10830000000000006</v>
      </c>
      <c r="N583" s="8">
        <v>12.6</v>
      </c>
      <c r="S583" s="8"/>
      <c r="T583" s="9">
        <v>41332</v>
      </c>
      <c r="V583" s="8"/>
      <c r="W583" s="8">
        <f t="shared" si="55"/>
        <v>12.6</v>
      </c>
      <c r="X583" s="8">
        <f t="shared" si="56"/>
        <v>116.34349030470906</v>
      </c>
      <c r="Y583" s="8"/>
      <c r="Z583" s="8"/>
      <c r="AA583" s="8"/>
      <c r="AB583" s="8"/>
      <c r="AC583" s="8"/>
      <c r="AD583" s="8"/>
    </row>
    <row r="584" spans="1:30" hidden="1" x14ac:dyDescent="0.2">
      <c r="A584" s="7" t="s">
        <v>4</v>
      </c>
      <c r="B584" s="7" t="s">
        <v>36</v>
      </c>
      <c r="C584" s="7" t="s">
        <v>37</v>
      </c>
      <c r="D584" s="7">
        <v>7</v>
      </c>
      <c r="E584" s="7">
        <v>106</v>
      </c>
      <c r="F584" s="7">
        <v>6</v>
      </c>
      <c r="G584" s="7" t="s">
        <v>17</v>
      </c>
      <c r="H584" s="7" t="s">
        <v>18</v>
      </c>
      <c r="I584" s="7">
        <v>1771</v>
      </c>
      <c r="J584" s="7">
        <v>1.0494000000000001</v>
      </c>
      <c r="K584" s="7">
        <v>1771</v>
      </c>
      <c r="L584" s="7">
        <v>1.1413</v>
      </c>
      <c r="M584" s="7">
        <f t="shared" si="57"/>
        <v>9.1899999999999871E-2</v>
      </c>
      <c r="N584" s="8">
        <v>6.4</v>
      </c>
      <c r="S584" s="8"/>
      <c r="T584" s="9">
        <v>41332</v>
      </c>
      <c r="V584" s="8"/>
      <c r="W584" s="8">
        <f t="shared" si="55"/>
        <v>6.4</v>
      </c>
      <c r="X584" s="8">
        <f t="shared" si="56"/>
        <v>69.640914036996833</v>
      </c>
      <c r="Y584" s="8"/>
      <c r="Z584" s="8"/>
      <c r="AA584" s="8"/>
      <c r="AB584" s="8"/>
      <c r="AC584" s="8"/>
      <c r="AD584" s="8"/>
    </row>
    <row r="585" spans="1:30" hidden="1" x14ac:dyDescent="0.2">
      <c r="A585" s="7" t="s">
        <v>4</v>
      </c>
      <c r="B585" s="7" t="s">
        <v>36</v>
      </c>
      <c r="C585" s="7" t="s">
        <v>37</v>
      </c>
      <c r="D585" s="7">
        <v>24</v>
      </c>
      <c r="E585" s="7">
        <v>107</v>
      </c>
      <c r="F585" s="7">
        <v>1</v>
      </c>
      <c r="G585" s="7" t="s">
        <v>17</v>
      </c>
      <c r="H585" s="7" t="s">
        <v>18</v>
      </c>
      <c r="I585" s="7">
        <v>1781</v>
      </c>
      <c r="J585" s="7">
        <v>1.0623</v>
      </c>
      <c r="K585" s="7">
        <v>1781</v>
      </c>
      <c r="L585" s="7">
        <v>1.147</v>
      </c>
      <c r="M585" s="7">
        <f t="shared" si="57"/>
        <v>8.4699999999999998E-2</v>
      </c>
      <c r="N585" s="8">
        <v>30.2</v>
      </c>
      <c r="S585" s="8"/>
      <c r="T585" s="9">
        <v>41332</v>
      </c>
      <c r="V585" s="8"/>
      <c r="W585" s="8">
        <f t="shared" si="55"/>
        <v>30.2</v>
      </c>
      <c r="X585" s="8">
        <f t="shared" si="56"/>
        <v>356.55253837072019</v>
      </c>
      <c r="Y585" s="8"/>
      <c r="Z585" s="8"/>
      <c r="AA585" s="8"/>
      <c r="AB585" s="8"/>
      <c r="AC585" s="8"/>
      <c r="AD585" s="8"/>
    </row>
    <row r="586" spans="1:30" hidden="1" x14ac:dyDescent="0.2">
      <c r="A586" s="7" t="s">
        <v>4</v>
      </c>
      <c r="B586" s="7" t="s">
        <v>36</v>
      </c>
      <c r="C586" s="7" t="s">
        <v>37</v>
      </c>
      <c r="D586" s="7">
        <v>24</v>
      </c>
      <c r="E586" s="7">
        <v>108</v>
      </c>
      <c r="F586" s="7">
        <v>2</v>
      </c>
      <c r="G586" s="7" t="s">
        <v>17</v>
      </c>
      <c r="H586" s="7" t="s">
        <v>18</v>
      </c>
      <c r="I586" s="7">
        <v>1791</v>
      </c>
      <c r="J586" s="7">
        <v>1.0599000000000001</v>
      </c>
      <c r="K586" s="7">
        <v>1791</v>
      </c>
      <c r="L586" s="7">
        <v>1.1597999999999999</v>
      </c>
      <c r="M586" s="7">
        <f t="shared" si="57"/>
        <v>9.9899999999999878E-2</v>
      </c>
      <c r="N586" s="8">
        <v>43.5</v>
      </c>
      <c r="S586" s="8"/>
      <c r="T586" s="9">
        <v>41332</v>
      </c>
      <c r="V586" s="8"/>
      <c r="W586" s="8">
        <f t="shared" si="55"/>
        <v>43.5</v>
      </c>
      <c r="X586" s="8">
        <f t="shared" si="56"/>
        <v>435.43543543543598</v>
      </c>
      <c r="Y586" s="8"/>
      <c r="Z586" s="8"/>
      <c r="AA586" s="8"/>
      <c r="AB586" s="8"/>
      <c r="AC586" s="8"/>
      <c r="AD586" s="8"/>
    </row>
    <row r="587" spans="1:30" hidden="1" x14ac:dyDescent="0.2">
      <c r="A587" s="7" t="s">
        <v>4</v>
      </c>
      <c r="B587" s="7" t="s">
        <v>36</v>
      </c>
      <c r="C587" s="7" t="s">
        <v>37</v>
      </c>
      <c r="D587" s="7">
        <v>24</v>
      </c>
      <c r="E587" s="7">
        <v>109</v>
      </c>
      <c r="F587" s="7">
        <v>3</v>
      </c>
      <c r="G587" s="7" t="s">
        <v>17</v>
      </c>
      <c r="H587" s="7" t="s">
        <v>18</v>
      </c>
      <c r="I587" s="7">
        <v>1801</v>
      </c>
      <c r="J587" s="7">
        <v>1.0612999999999999</v>
      </c>
      <c r="K587" s="7">
        <v>1801</v>
      </c>
      <c r="L587" s="7">
        <v>1.1241000000000001</v>
      </c>
      <c r="M587" s="7">
        <f t="shared" si="57"/>
        <v>6.2800000000000189E-2</v>
      </c>
      <c r="N587" s="8">
        <v>22.3</v>
      </c>
      <c r="S587" s="8"/>
      <c r="T587" s="9">
        <v>41332</v>
      </c>
      <c r="V587" s="8"/>
      <c r="W587" s="8">
        <f t="shared" si="55"/>
        <v>22.3</v>
      </c>
      <c r="X587" s="8">
        <f t="shared" si="56"/>
        <v>355.09554140127284</v>
      </c>
      <c r="Y587" s="8"/>
      <c r="Z587" s="8"/>
      <c r="AA587" s="8"/>
      <c r="AB587" s="8"/>
      <c r="AC587" s="8"/>
      <c r="AD587" s="8"/>
    </row>
    <row r="588" spans="1:30" hidden="1" x14ac:dyDescent="0.2">
      <c r="A588" s="7" t="s">
        <v>4</v>
      </c>
      <c r="B588" s="7" t="s">
        <v>36</v>
      </c>
      <c r="C588" s="7" t="s">
        <v>37</v>
      </c>
      <c r="D588" s="7">
        <v>24</v>
      </c>
      <c r="E588" s="7">
        <v>110</v>
      </c>
      <c r="F588" s="7">
        <v>4</v>
      </c>
      <c r="G588" s="7" t="s">
        <v>17</v>
      </c>
      <c r="H588" s="7" t="s">
        <v>18</v>
      </c>
      <c r="I588" s="7">
        <v>1811</v>
      </c>
      <c r="J588" s="7">
        <v>1.0576000000000001</v>
      </c>
      <c r="K588" s="7">
        <v>1811</v>
      </c>
      <c r="L588" s="7">
        <v>1.2608999999999999</v>
      </c>
      <c r="M588" s="7">
        <f t="shared" si="57"/>
        <v>0.20329999999999981</v>
      </c>
      <c r="N588" s="8">
        <v>92.4</v>
      </c>
      <c r="S588" s="8"/>
      <c r="T588" s="9">
        <v>41332</v>
      </c>
      <c r="V588" s="8"/>
      <c r="W588" s="8">
        <f t="shared" si="55"/>
        <v>92.4</v>
      </c>
      <c r="X588" s="8">
        <f t="shared" si="56"/>
        <v>454.50073782587356</v>
      </c>
      <c r="Y588" s="8"/>
      <c r="Z588" s="8"/>
      <c r="AA588" s="8"/>
      <c r="AB588" s="8"/>
      <c r="AC588" s="8"/>
      <c r="AD588" s="8"/>
    </row>
    <row r="589" spans="1:30" hidden="1" x14ac:dyDescent="0.2">
      <c r="A589" s="7" t="s">
        <v>4</v>
      </c>
      <c r="B589" s="7" t="s">
        <v>36</v>
      </c>
      <c r="C589" s="7" t="s">
        <v>37</v>
      </c>
      <c r="D589" s="7">
        <v>24</v>
      </c>
      <c r="E589" s="7">
        <v>111</v>
      </c>
      <c r="F589" s="7">
        <v>5</v>
      </c>
      <c r="G589" s="7" t="s">
        <v>17</v>
      </c>
      <c r="H589" s="7" t="s">
        <v>18</v>
      </c>
      <c r="I589" s="7">
        <v>1821</v>
      </c>
      <c r="J589" s="7">
        <v>1.0539000000000001</v>
      </c>
      <c r="K589" s="7">
        <v>1821</v>
      </c>
      <c r="L589" s="7">
        <v>1.1455</v>
      </c>
      <c r="M589" s="7">
        <f t="shared" si="57"/>
        <v>9.1599999999999904E-2</v>
      </c>
      <c r="N589" s="8">
        <v>33</v>
      </c>
      <c r="S589" s="8"/>
      <c r="T589" s="9">
        <v>41332</v>
      </c>
      <c r="V589" s="8"/>
      <c r="W589" s="8">
        <f t="shared" si="55"/>
        <v>33</v>
      </c>
      <c r="X589" s="8">
        <f t="shared" si="56"/>
        <v>360.26200873362484</v>
      </c>
      <c r="Y589" s="8"/>
      <c r="Z589" s="8"/>
      <c r="AA589" s="8"/>
      <c r="AB589" s="8"/>
      <c r="AC589" s="8"/>
      <c r="AD589" s="8"/>
    </row>
    <row r="590" spans="1:30" hidden="1" x14ac:dyDescent="0.2">
      <c r="A590" s="7" t="s">
        <v>4</v>
      </c>
      <c r="B590" s="7" t="s">
        <v>36</v>
      </c>
      <c r="C590" s="7" t="s">
        <v>37</v>
      </c>
      <c r="D590" s="7">
        <v>24</v>
      </c>
      <c r="E590" s="7">
        <v>112</v>
      </c>
      <c r="F590" s="7">
        <v>6</v>
      </c>
      <c r="G590" s="7" t="s">
        <v>17</v>
      </c>
      <c r="H590" s="7" t="s">
        <v>18</v>
      </c>
      <c r="I590" s="7">
        <v>1831</v>
      </c>
      <c r="J590" s="7">
        <v>1.0468</v>
      </c>
      <c r="K590" s="7">
        <v>1831</v>
      </c>
      <c r="L590" s="7">
        <v>1.1228</v>
      </c>
      <c r="M590" s="7">
        <f t="shared" si="57"/>
        <v>7.6000000000000068E-2</v>
      </c>
      <c r="N590" s="8">
        <v>15.8</v>
      </c>
      <c r="S590" s="8"/>
      <c r="T590" s="9">
        <v>41332</v>
      </c>
      <c r="V590" s="8"/>
      <c r="W590" s="8">
        <f t="shared" si="55"/>
        <v>15.8</v>
      </c>
      <c r="X590" s="8">
        <f t="shared" si="56"/>
        <v>207.89473684210509</v>
      </c>
      <c r="Y590" s="8"/>
      <c r="Z590" s="8"/>
      <c r="AA590" s="8"/>
      <c r="AB590" s="8"/>
      <c r="AC590" s="8"/>
      <c r="AD590" s="8"/>
    </row>
    <row r="591" spans="1:30" hidden="1" x14ac:dyDescent="0.2">
      <c r="A591" s="7" t="s">
        <v>4</v>
      </c>
      <c r="B591" s="7" t="s">
        <v>36</v>
      </c>
      <c r="C591" s="7" t="s">
        <v>37</v>
      </c>
      <c r="D591" s="7">
        <v>7</v>
      </c>
      <c r="E591" s="7">
        <v>113</v>
      </c>
      <c r="F591" s="7">
        <v>1</v>
      </c>
      <c r="G591" s="7" t="s">
        <v>31</v>
      </c>
      <c r="H591" s="7" t="s">
        <v>32</v>
      </c>
      <c r="I591" s="7">
        <v>1728</v>
      </c>
      <c r="J591" s="7">
        <v>1.0550999999999999</v>
      </c>
      <c r="K591" s="7">
        <v>1728</v>
      </c>
      <c r="L591" s="7">
        <v>1.0657000000000001</v>
      </c>
      <c r="M591" s="7">
        <f t="shared" si="57"/>
        <v>1.0600000000000165E-2</v>
      </c>
      <c r="N591" s="8">
        <v>0</v>
      </c>
      <c r="S591" s="8"/>
      <c r="T591" s="9">
        <v>41332</v>
      </c>
      <c r="V591" s="8"/>
      <c r="W591" s="8">
        <f t="shared" si="55"/>
        <v>0</v>
      </c>
      <c r="X591" s="8">
        <f t="shared" si="56"/>
        <v>0</v>
      </c>
      <c r="Y591" s="8"/>
      <c r="Z591" s="8"/>
      <c r="AA591" s="8"/>
      <c r="AB591" s="8"/>
      <c r="AC591" s="8"/>
      <c r="AD591" s="8"/>
    </row>
    <row r="592" spans="1:30" hidden="1" x14ac:dyDescent="0.2">
      <c r="A592" s="7" t="s">
        <v>4</v>
      </c>
      <c r="B592" s="7" t="s">
        <v>36</v>
      </c>
      <c r="C592" s="7" t="s">
        <v>37</v>
      </c>
      <c r="D592" s="7">
        <v>7</v>
      </c>
      <c r="E592" s="7">
        <v>114</v>
      </c>
      <c r="F592" s="7">
        <v>2</v>
      </c>
      <c r="G592" s="7" t="s">
        <v>31</v>
      </c>
      <c r="H592" s="7" t="s">
        <v>32</v>
      </c>
      <c r="I592" s="7">
        <v>1738</v>
      </c>
      <c r="J592" s="7">
        <v>1.0484</v>
      </c>
      <c r="K592" s="7">
        <v>1738</v>
      </c>
      <c r="L592" s="7">
        <v>1.0584</v>
      </c>
      <c r="M592" s="7">
        <f t="shared" si="57"/>
        <v>1.0000000000000009E-2</v>
      </c>
      <c r="N592" s="8">
        <v>0</v>
      </c>
      <c r="S592" s="8"/>
      <c r="T592" s="9">
        <v>41332</v>
      </c>
      <c r="V592" s="8"/>
      <c r="W592" s="8">
        <f t="shared" si="55"/>
        <v>0</v>
      </c>
      <c r="X592" s="8">
        <f t="shared" si="56"/>
        <v>0</v>
      </c>
      <c r="Y592" s="8"/>
      <c r="Z592" s="8"/>
      <c r="AA592" s="8"/>
      <c r="AB592" s="8"/>
      <c r="AC592" s="8"/>
      <c r="AD592" s="8"/>
    </row>
    <row r="593" spans="1:30" hidden="1" x14ac:dyDescent="0.2">
      <c r="A593" s="7" t="s">
        <v>4</v>
      </c>
      <c r="B593" s="7" t="s">
        <v>36</v>
      </c>
      <c r="C593" s="7" t="s">
        <v>37</v>
      </c>
      <c r="D593" s="7">
        <v>7</v>
      </c>
      <c r="E593" s="7">
        <v>115</v>
      </c>
      <c r="F593" s="7">
        <v>3</v>
      </c>
      <c r="G593" s="7" t="s">
        <v>31</v>
      </c>
      <c r="H593" s="7" t="s">
        <v>32</v>
      </c>
      <c r="I593" s="7">
        <v>1741</v>
      </c>
      <c r="J593" s="7">
        <v>1.0547</v>
      </c>
      <c r="K593" s="7">
        <v>1741</v>
      </c>
      <c r="L593" s="7">
        <v>1.0611999999999999</v>
      </c>
      <c r="M593" s="7">
        <f t="shared" si="57"/>
        <v>6.4999999999999503E-3</v>
      </c>
      <c r="N593" s="8">
        <v>1.4</v>
      </c>
      <c r="S593" s="8"/>
      <c r="T593" s="9">
        <v>41332</v>
      </c>
      <c r="V593" s="8"/>
      <c r="W593" s="8">
        <f t="shared" si="55"/>
        <v>1.4</v>
      </c>
      <c r="X593" s="8">
        <f t="shared" si="56"/>
        <v>215.38461538461701</v>
      </c>
      <c r="Y593" s="8"/>
      <c r="Z593" s="8"/>
      <c r="AA593" s="8"/>
      <c r="AB593" s="8"/>
      <c r="AC593" s="8"/>
      <c r="AD593" s="8"/>
    </row>
    <row r="594" spans="1:30" hidden="1" x14ac:dyDescent="0.2">
      <c r="A594" s="7" t="s">
        <v>4</v>
      </c>
      <c r="B594" s="7" t="s">
        <v>36</v>
      </c>
      <c r="C594" s="7" t="s">
        <v>37</v>
      </c>
      <c r="D594" s="7">
        <v>7</v>
      </c>
      <c r="E594" s="7">
        <v>116</v>
      </c>
      <c r="F594" s="7">
        <v>4</v>
      </c>
      <c r="G594" s="7" t="s">
        <v>31</v>
      </c>
      <c r="H594" s="7" t="s">
        <v>32</v>
      </c>
      <c r="I594" s="7">
        <v>1758</v>
      </c>
      <c r="J594" s="7">
        <v>1.0513999999999999</v>
      </c>
      <c r="K594" s="7">
        <v>1758</v>
      </c>
      <c r="L594" s="7">
        <v>1.0620000000000001</v>
      </c>
      <c r="M594" s="7">
        <f t="shared" si="57"/>
        <v>1.0600000000000165E-2</v>
      </c>
      <c r="N594" s="8">
        <v>2.5</v>
      </c>
      <c r="S594" s="8"/>
      <c r="T594" s="9">
        <v>41332</v>
      </c>
      <c r="V594" s="8"/>
      <c r="W594" s="8">
        <f t="shared" si="55"/>
        <v>2.5</v>
      </c>
      <c r="X594" s="8">
        <f t="shared" si="56"/>
        <v>235.84905660376992</v>
      </c>
      <c r="Y594" s="8"/>
      <c r="Z594" s="8"/>
      <c r="AA594" s="8"/>
      <c r="AB594" s="8"/>
      <c r="AC594" s="8"/>
      <c r="AD594" s="8"/>
    </row>
    <row r="595" spans="1:30" hidden="1" x14ac:dyDescent="0.2">
      <c r="A595" s="7" t="s">
        <v>4</v>
      </c>
      <c r="B595" s="7" t="s">
        <v>36</v>
      </c>
      <c r="C595" s="7" t="s">
        <v>37</v>
      </c>
      <c r="D595" s="7">
        <v>7</v>
      </c>
      <c r="E595" s="7">
        <v>117</v>
      </c>
      <c r="F595" s="7">
        <v>5</v>
      </c>
      <c r="G595" s="7" t="s">
        <v>31</v>
      </c>
      <c r="H595" s="7" t="s">
        <v>32</v>
      </c>
      <c r="I595" s="7">
        <v>1768</v>
      </c>
      <c r="J595" s="7">
        <v>1.0528999999999999</v>
      </c>
      <c r="K595" s="7">
        <v>1768</v>
      </c>
      <c r="L595" s="7">
        <v>1.0622</v>
      </c>
      <c r="M595" s="7">
        <f t="shared" si="57"/>
        <v>9.300000000000086E-3</v>
      </c>
      <c r="N595" s="8">
        <v>0</v>
      </c>
      <c r="S595" s="8"/>
      <c r="T595" s="9">
        <v>41332</v>
      </c>
      <c r="V595" s="8"/>
      <c r="W595" s="8">
        <f t="shared" si="55"/>
        <v>0</v>
      </c>
      <c r="X595" s="8">
        <f t="shared" si="56"/>
        <v>0</v>
      </c>
      <c r="Y595" s="8"/>
      <c r="Z595" s="8"/>
      <c r="AA595" s="8"/>
      <c r="AB595" s="8"/>
      <c r="AC595" s="8"/>
      <c r="AD595" s="8"/>
    </row>
    <row r="596" spans="1:30" hidden="1" x14ac:dyDescent="0.2">
      <c r="A596" s="7" t="s">
        <v>4</v>
      </c>
      <c r="B596" s="7" t="s">
        <v>36</v>
      </c>
      <c r="C596" s="7" t="s">
        <v>37</v>
      </c>
      <c r="D596" s="7">
        <v>7</v>
      </c>
      <c r="E596" s="7">
        <v>118</v>
      </c>
      <c r="F596" s="7">
        <v>6</v>
      </c>
      <c r="G596" s="7" t="s">
        <v>31</v>
      </c>
      <c r="H596" s="7" t="s">
        <v>32</v>
      </c>
      <c r="I596" s="7">
        <v>1778</v>
      </c>
      <c r="J596" s="7">
        <v>1.0496000000000001</v>
      </c>
      <c r="K596" s="7">
        <v>1778</v>
      </c>
      <c r="L596" s="7">
        <v>1.0598000000000001</v>
      </c>
      <c r="M596" s="7">
        <f t="shared" si="57"/>
        <v>1.0199999999999987E-2</v>
      </c>
      <c r="N596" s="8">
        <v>0</v>
      </c>
      <c r="S596" s="8"/>
      <c r="T596" s="9">
        <v>41332</v>
      </c>
      <c r="V596" s="8"/>
      <c r="W596" s="8">
        <f t="shared" si="55"/>
        <v>0</v>
      </c>
      <c r="X596" s="8">
        <f t="shared" si="56"/>
        <v>0</v>
      </c>
      <c r="Y596" s="8"/>
      <c r="Z596" s="8"/>
      <c r="AA596" s="8"/>
      <c r="AB596" s="8"/>
      <c r="AC596" s="8"/>
      <c r="AD596" s="8"/>
    </row>
    <row r="597" spans="1:30" hidden="1" x14ac:dyDescent="0.2">
      <c r="A597" s="7" t="s">
        <v>4</v>
      </c>
      <c r="B597" s="7" t="s">
        <v>36</v>
      </c>
      <c r="C597" s="7" t="s">
        <v>37</v>
      </c>
      <c r="D597" s="7">
        <v>24</v>
      </c>
      <c r="E597" s="7">
        <v>119</v>
      </c>
      <c r="F597" s="7">
        <v>1</v>
      </c>
      <c r="G597" s="7" t="s">
        <v>31</v>
      </c>
      <c r="H597" s="7" t="s">
        <v>32</v>
      </c>
      <c r="I597" s="7">
        <v>1788</v>
      </c>
      <c r="J597" s="7">
        <v>1.0510999999999999</v>
      </c>
      <c r="K597" s="7">
        <v>1788</v>
      </c>
      <c r="L597" s="7">
        <v>1.0569999999999999</v>
      </c>
      <c r="M597" s="7">
        <f t="shared" si="57"/>
        <v>5.9000000000000163E-3</v>
      </c>
      <c r="N597" s="8">
        <v>0</v>
      </c>
      <c r="S597" s="8"/>
      <c r="T597" s="9">
        <v>41332</v>
      </c>
      <c r="V597" s="8"/>
      <c r="W597" s="8">
        <f t="shared" si="55"/>
        <v>0</v>
      </c>
      <c r="X597" s="8">
        <f t="shared" si="56"/>
        <v>0</v>
      </c>
      <c r="Y597" s="8"/>
      <c r="Z597" s="8"/>
      <c r="AA597" s="8"/>
      <c r="AB597" s="8"/>
      <c r="AC597" s="8"/>
      <c r="AD597" s="8"/>
    </row>
    <row r="598" spans="1:30" hidden="1" x14ac:dyDescent="0.2">
      <c r="A598" s="7" t="s">
        <v>4</v>
      </c>
      <c r="B598" s="7" t="s">
        <v>36</v>
      </c>
      <c r="C598" s="7" t="s">
        <v>37</v>
      </c>
      <c r="D598" s="7">
        <v>24</v>
      </c>
      <c r="E598" s="7">
        <v>120</v>
      </c>
      <c r="F598" s="7">
        <v>2</v>
      </c>
      <c r="G598" s="7" t="s">
        <v>31</v>
      </c>
      <c r="H598" s="7" t="s">
        <v>32</v>
      </c>
      <c r="I598" s="7">
        <v>1798</v>
      </c>
      <c r="J598" s="7">
        <v>1.0556000000000001</v>
      </c>
      <c r="K598" s="7">
        <v>1798</v>
      </c>
      <c r="L598" s="7">
        <v>1.0656000000000001</v>
      </c>
      <c r="M598" s="7">
        <f t="shared" si="57"/>
        <v>1.0000000000000009E-2</v>
      </c>
      <c r="N598" s="8">
        <v>0.4</v>
      </c>
      <c r="S598" s="8"/>
      <c r="T598" s="9">
        <v>41332</v>
      </c>
      <c r="V598" s="8"/>
      <c r="W598" s="8">
        <f t="shared" si="55"/>
        <v>0.4</v>
      </c>
      <c r="X598" s="8">
        <f t="shared" si="56"/>
        <v>39.999999999999964</v>
      </c>
      <c r="Y598" s="8"/>
      <c r="Z598" s="8"/>
      <c r="AA598" s="8"/>
      <c r="AB598" s="8"/>
      <c r="AC598" s="8"/>
      <c r="AD598" s="8"/>
    </row>
    <row r="599" spans="1:30" hidden="1" x14ac:dyDescent="0.2">
      <c r="A599" s="7" t="s">
        <v>4</v>
      </c>
      <c r="B599" s="7" t="s">
        <v>36</v>
      </c>
      <c r="C599" s="7" t="s">
        <v>37</v>
      </c>
      <c r="D599" s="7">
        <v>24</v>
      </c>
      <c r="E599" s="7">
        <v>121</v>
      </c>
      <c r="F599" s="7">
        <v>3</v>
      </c>
      <c r="G599" s="7" t="s">
        <v>31</v>
      </c>
      <c r="H599" s="7" t="s">
        <v>32</v>
      </c>
      <c r="I599" s="7">
        <v>1808</v>
      </c>
      <c r="J599" s="7">
        <v>1.0506</v>
      </c>
      <c r="K599" s="7">
        <v>1808</v>
      </c>
      <c r="L599" s="7">
        <v>1.0559000000000001</v>
      </c>
      <c r="M599" s="7">
        <f t="shared" si="57"/>
        <v>5.3000000000000824E-3</v>
      </c>
      <c r="N599" s="8">
        <v>0</v>
      </c>
      <c r="S599" s="8"/>
      <c r="T599" s="9">
        <v>41332</v>
      </c>
      <c r="V599" s="8"/>
      <c r="W599" s="8">
        <f t="shared" ref="W599:W630" si="58">N599*EXP((LN(2)/$S$3)*V599)</f>
        <v>0</v>
      </c>
      <c r="X599" s="8">
        <f t="shared" ref="X599:X630" si="59">W599/M599</f>
        <v>0</v>
      </c>
      <c r="Y599" s="8"/>
      <c r="Z599" s="8"/>
      <c r="AA599" s="8"/>
      <c r="AB599" s="8"/>
      <c r="AC599" s="8"/>
      <c r="AD599" s="8"/>
    </row>
    <row r="600" spans="1:30" hidden="1" x14ac:dyDescent="0.2">
      <c r="A600" s="7" t="s">
        <v>4</v>
      </c>
      <c r="B600" s="7" t="s">
        <v>36</v>
      </c>
      <c r="C600" s="7" t="s">
        <v>37</v>
      </c>
      <c r="D600" s="7">
        <v>24</v>
      </c>
      <c r="E600" s="7">
        <v>122</v>
      </c>
      <c r="F600" s="7">
        <v>4</v>
      </c>
      <c r="G600" s="7" t="s">
        <v>31</v>
      </c>
      <c r="H600" s="7" t="s">
        <v>32</v>
      </c>
      <c r="I600" s="7">
        <v>1818</v>
      </c>
      <c r="J600" s="7">
        <v>1.0563</v>
      </c>
      <c r="K600" s="7">
        <v>1818</v>
      </c>
      <c r="L600" s="7">
        <v>1.0713999999999999</v>
      </c>
      <c r="M600" s="7">
        <f t="shared" si="57"/>
        <v>1.5099999999999891E-2</v>
      </c>
      <c r="N600" s="8">
        <v>0.5</v>
      </c>
      <c r="S600" s="8"/>
      <c r="T600" s="9">
        <v>41332</v>
      </c>
      <c r="V600" s="8"/>
      <c r="W600" s="8">
        <f t="shared" si="58"/>
        <v>0.5</v>
      </c>
      <c r="X600" s="8">
        <f t="shared" si="59"/>
        <v>33.112582781457192</v>
      </c>
      <c r="Y600" s="8"/>
      <c r="Z600" s="8"/>
      <c r="AA600" s="8"/>
      <c r="AB600" s="8"/>
      <c r="AC600" s="8"/>
      <c r="AD600" s="8"/>
    </row>
    <row r="601" spans="1:30" hidden="1" x14ac:dyDescent="0.2">
      <c r="A601" s="7" t="s">
        <v>4</v>
      </c>
      <c r="B601" s="7" t="s">
        <v>36</v>
      </c>
      <c r="C601" s="7" t="s">
        <v>37</v>
      </c>
      <c r="D601" s="7">
        <v>24</v>
      </c>
      <c r="E601" s="7">
        <v>123</v>
      </c>
      <c r="F601" s="7">
        <v>5</v>
      </c>
      <c r="G601" s="7" t="s">
        <v>31</v>
      </c>
      <c r="H601" s="7" t="s">
        <v>32</v>
      </c>
      <c r="I601" s="7">
        <v>1828</v>
      </c>
      <c r="J601" s="7">
        <v>1.0603</v>
      </c>
      <c r="K601" s="7">
        <v>1828</v>
      </c>
      <c r="L601" s="7">
        <v>1.0705</v>
      </c>
      <c r="M601" s="7">
        <f t="shared" si="57"/>
        <v>1.0199999999999987E-2</v>
      </c>
      <c r="N601" s="8">
        <v>1.6</v>
      </c>
      <c r="S601" s="8"/>
      <c r="T601" s="9">
        <v>41332</v>
      </c>
      <c r="V601" s="8"/>
      <c r="W601" s="8">
        <f t="shared" si="58"/>
        <v>1.6</v>
      </c>
      <c r="X601" s="8">
        <f t="shared" si="59"/>
        <v>156.86274509803943</v>
      </c>
      <c r="Y601" s="8"/>
      <c r="Z601" s="8"/>
      <c r="AA601" s="8"/>
      <c r="AB601" s="8"/>
      <c r="AC601" s="8"/>
      <c r="AD601" s="8"/>
    </row>
    <row r="602" spans="1:30" hidden="1" x14ac:dyDescent="0.2">
      <c r="A602" s="7" t="s">
        <v>4</v>
      </c>
      <c r="B602" s="7" t="s">
        <v>36</v>
      </c>
      <c r="C602" s="7" t="s">
        <v>37</v>
      </c>
      <c r="D602" s="7">
        <v>24</v>
      </c>
      <c r="E602" s="7">
        <v>124</v>
      </c>
      <c r="F602" s="7">
        <v>6</v>
      </c>
      <c r="G602" s="7" t="s">
        <v>31</v>
      </c>
      <c r="H602" s="7" t="s">
        <v>32</v>
      </c>
      <c r="I602" s="7">
        <v>1838</v>
      </c>
      <c r="J602" s="7">
        <v>1.0587</v>
      </c>
      <c r="K602" s="7">
        <v>1838</v>
      </c>
      <c r="L602" s="7">
        <v>1.0627</v>
      </c>
      <c r="M602" s="7">
        <f t="shared" si="57"/>
        <v>4.0000000000000036E-3</v>
      </c>
      <c r="N602" s="8">
        <v>0</v>
      </c>
      <c r="S602" s="8"/>
      <c r="T602" s="9">
        <v>41332</v>
      </c>
      <c r="V602" s="8"/>
      <c r="W602" s="8">
        <f t="shared" si="58"/>
        <v>0</v>
      </c>
      <c r="X602" s="8">
        <f t="shared" si="59"/>
        <v>0</v>
      </c>
      <c r="Y602" s="8"/>
      <c r="Z602" s="8"/>
      <c r="AA602" s="8"/>
      <c r="AB602" s="8"/>
      <c r="AC602" s="8"/>
      <c r="AD602" s="8"/>
    </row>
    <row r="603" spans="1:30" x14ac:dyDescent="0.2">
      <c r="A603" s="7" t="s">
        <v>4</v>
      </c>
      <c r="B603" s="7" t="s">
        <v>36</v>
      </c>
      <c r="C603" s="7" t="s">
        <v>7</v>
      </c>
      <c r="D603" s="7">
        <v>3</v>
      </c>
      <c r="E603" s="7">
        <v>125</v>
      </c>
      <c r="F603" s="7">
        <v>1</v>
      </c>
      <c r="G603" s="7" t="s">
        <v>25</v>
      </c>
      <c r="H603" s="7" t="s">
        <v>26</v>
      </c>
      <c r="I603" s="7">
        <v>1065</v>
      </c>
      <c r="J603" s="7">
        <v>1.0484</v>
      </c>
      <c r="K603" s="7">
        <v>1065</v>
      </c>
      <c r="L603" s="7">
        <v>1.4239999999999999</v>
      </c>
      <c r="M603" s="7">
        <f t="shared" ref="M603:M634" si="60">L603-J603</f>
        <v>0.37559999999999993</v>
      </c>
      <c r="N603" s="8">
        <v>0.3</v>
      </c>
      <c r="S603" s="8"/>
      <c r="T603" s="9">
        <v>41332</v>
      </c>
      <c r="U603" s="9">
        <v>41369</v>
      </c>
      <c r="V603" s="8">
        <v>37</v>
      </c>
      <c r="W603" s="8">
        <f t="shared" si="58"/>
        <v>0.33242335030171127</v>
      </c>
      <c r="X603" s="8">
        <f t="shared" si="59"/>
        <v>0.8850461935615318</v>
      </c>
      <c r="Y603" s="8">
        <f>AVERAGE(X603:X608)</f>
        <v>3.7752698071989026</v>
      </c>
      <c r="Z603" s="8">
        <f>_xlfn.STDEV.S(X603:X608)</f>
        <v>3.1405255137628787</v>
      </c>
      <c r="AA603" s="8"/>
      <c r="AB603" s="8">
        <f t="shared" ref="AB603:AB626" si="61">X603/2.4</f>
        <v>0.36876924731730493</v>
      </c>
      <c r="AC603" s="8"/>
      <c r="AD603" s="8"/>
    </row>
    <row r="604" spans="1:30" x14ac:dyDescent="0.2">
      <c r="A604" s="7" t="s">
        <v>4</v>
      </c>
      <c r="B604" s="7" t="s">
        <v>36</v>
      </c>
      <c r="C604" s="7" t="s">
        <v>7</v>
      </c>
      <c r="D604" s="7">
        <v>3</v>
      </c>
      <c r="E604" s="7">
        <v>126</v>
      </c>
      <c r="F604" s="7">
        <v>2</v>
      </c>
      <c r="G604" s="7" t="s">
        <v>25</v>
      </c>
      <c r="H604" s="7" t="s">
        <v>26</v>
      </c>
      <c r="I604" s="7">
        <v>1075</v>
      </c>
      <c r="J604" s="7">
        <v>1.0462</v>
      </c>
      <c r="K604" s="7">
        <v>1075</v>
      </c>
      <c r="L604" s="7">
        <v>1.3543000000000001</v>
      </c>
      <c r="M604" s="7">
        <f t="shared" si="60"/>
        <v>0.30810000000000004</v>
      </c>
      <c r="N604" s="8">
        <v>2.2999999999999998</v>
      </c>
      <c r="S604" s="8"/>
      <c r="T604" s="9">
        <v>41332</v>
      </c>
      <c r="U604" s="9">
        <v>41369</v>
      </c>
      <c r="V604" s="8">
        <v>37</v>
      </c>
      <c r="W604" s="8">
        <f t="shared" si="58"/>
        <v>2.5485790189797863</v>
      </c>
      <c r="X604" s="8">
        <f t="shared" si="59"/>
        <v>8.2719215156760342</v>
      </c>
      <c r="Y604" s="8"/>
      <c r="Z604" s="8"/>
      <c r="AA604" s="8"/>
      <c r="AB604" s="8">
        <f t="shared" si="61"/>
        <v>3.4466339648650144</v>
      </c>
      <c r="AC604" s="8"/>
      <c r="AD604" s="8"/>
    </row>
    <row r="605" spans="1:30" x14ac:dyDescent="0.2">
      <c r="A605" s="7" t="s">
        <v>4</v>
      </c>
      <c r="B605" s="7" t="s">
        <v>36</v>
      </c>
      <c r="C605" s="7" t="s">
        <v>7</v>
      </c>
      <c r="D605" s="7">
        <v>3</v>
      </c>
      <c r="E605" s="7">
        <v>127</v>
      </c>
      <c r="F605" s="7">
        <v>3</v>
      </c>
      <c r="G605" s="7" t="s">
        <v>25</v>
      </c>
      <c r="H605" s="7" t="s">
        <v>26</v>
      </c>
      <c r="I605" s="7">
        <v>1085</v>
      </c>
      <c r="J605" s="7">
        <v>1.0432999999999999</v>
      </c>
      <c r="K605" s="7">
        <v>1085</v>
      </c>
      <c r="L605" s="7">
        <v>1.4563999999999999</v>
      </c>
      <c r="M605" s="7">
        <f t="shared" si="60"/>
        <v>0.41310000000000002</v>
      </c>
      <c r="N605" s="8">
        <v>0.9</v>
      </c>
      <c r="S605" s="8"/>
      <c r="T605" s="9">
        <v>41332</v>
      </c>
      <c r="U605" s="9">
        <v>41369</v>
      </c>
      <c r="V605" s="8">
        <v>37</v>
      </c>
      <c r="W605" s="8">
        <f t="shared" si="58"/>
        <v>0.99727005090513388</v>
      </c>
      <c r="X605" s="8">
        <f t="shared" si="59"/>
        <v>2.414112928843219</v>
      </c>
      <c r="Y605" s="8"/>
      <c r="Z605" s="8"/>
      <c r="AA605" s="8"/>
      <c r="AB605" s="8">
        <f t="shared" si="61"/>
        <v>1.005880387018008</v>
      </c>
      <c r="AC605" s="8"/>
      <c r="AD605" s="8"/>
    </row>
    <row r="606" spans="1:30" x14ac:dyDescent="0.2">
      <c r="A606" s="7" t="s">
        <v>4</v>
      </c>
      <c r="B606" s="7" t="s">
        <v>36</v>
      </c>
      <c r="C606" s="7" t="s">
        <v>7</v>
      </c>
      <c r="D606" s="7">
        <v>3</v>
      </c>
      <c r="E606" s="7">
        <v>128</v>
      </c>
      <c r="F606" s="7">
        <v>4</v>
      </c>
      <c r="G606" s="7" t="s">
        <v>25</v>
      </c>
      <c r="H606" s="7" t="s">
        <v>26</v>
      </c>
      <c r="I606" s="7">
        <v>1095</v>
      </c>
      <c r="J606" s="7">
        <v>1.0443</v>
      </c>
      <c r="K606" s="7">
        <v>1095</v>
      </c>
      <c r="L606" s="7">
        <v>1.6017999999999999</v>
      </c>
      <c r="M606" s="7">
        <f t="shared" si="60"/>
        <v>0.55749999999999988</v>
      </c>
      <c r="N606" s="8">
        <v>0.6</v>
      </c>
      <c r="S606" s="8"/>
      <c r="T606" s="9">
        <v>41332</v>
      </c>
      <c r="U606" s="9">
        <v>41369</v>
      </c>
      <c r="V606" s="8">
        <v>37</v>
      </c>
      <c r="W606" s="8">
        <f t="shared" si="58"/>
        <v>0.66484670060342255</v>
      </c>
      <c r="X606" s="8">
        <f t="shared" si="59"/>
        <v>1.1925501356115205</v>
      </c>
      <c r="Y606" s="8"/>
      <c r="Z606" s="8"/>
      <c r="AA606" s="8"/>
      <c r="AB606" s="8">
        <f t="shared" si="61"/>
        <v>0.49689588983813354</v>
      </c>
      <c r="AC606" s="8"/>
      <c r="AD606" s="8"/>
    </row>
    <row r="607" spans="1:30" x14ac:dyDescent="0.2">
      <c r="A607" s="7" t="s">
        <v>4</v>
      </c>
      <c r="B607" s="7" t="s">
        <v>36</v>
      </c>
      <c r="C607" s="7" t="s">
        <v>7</v>
      </c>
      <c r="D607" s="7">
        <v>3</v>
      </c>
      <c r="E607" s="7">
        <v>129</v>
      </c>
      <c r="F607" s="7">
        <v>5</v>
      </c>
      <c r="G607" s="7" t="s">
        <v>25</v>
      </c>
      <c r="H607" s="7" t="s">
        <v>26</v>
      </c>
      <c r="I607" s="7">
        <v>1105</v>
      </c>
      <c r="J607" s="7">
        <v>1.0468</v>
      </c>
      <c r="K607" s="7">
        <v>1105</v>
      </c>
      <c r="L607" s="7">
        <v>1.3112999999999999</v>
      </c>
      <c r="M607" s="7">
        <f t="shared" si="60"/>
        <v>0.26449999999999996</v>
      </c>
      <c r="N607" s="8">
        <v>1.7</v>
      </c>
      <c r="S607" s="8"/>
      <c r="T607" s="9">
        <v>41332</v>
      </c>
      <c r="U607" s="9">
        <v>41369</v>
      </c>
      <c r="V607" s="8">
        <v>37</v>
      </c>
      <c r="W607" s="8">
        <f t="shared" si="58"/>
        <v>1.8837323183763639</v>
      </c>
      <c r="X607" s="8">
        <f t="shared" si="59"/>
        <v>7.1218613171129084</v>
      </c>
      <c r="Y607" s="8"/>
      <c r="Z607" s="8"/>
      <c r="AA607" s="8"/>
      <c r="AB607" s="8">
        <f t="shared" si="61"/>
        <v>2.9674422154637119</v>
      </c>
      <c r="AC607" s="8"/>
      <c r="AD607" s="8"/>
    </row>
    <row r="608" spans="1:30" x14ac:dyDescent="0.2">
      <c r="A608" s="7" t="s">
        <v>4</v>
      </c>
      <c r="B608" s="7" t="s">
        <v>36</v>
      </c>
      <c r="C608" s="7" t="s">
        <v>7</v>
      </c>
      <c r="D608" s="7">
        <v>3</v>
      </c>
      <c r="E608" s="7">
        <v>130</v>
      </c>
      <c r="F608" s="7">
        <v>6</v>
      </c>
      <c r="G608" s="7" t="s">
        <v>25</v>
      </c>
      <c r="H608" s="7" t="s">
        <v>26</v>
      </c>
      <c r="I608" s="7">
        <v>1115</v>
      </c>
      <c r="J608" s="7">
        <v>1.0546</v>
      </c>
      <c r="K608" s="7">
        <v>1115</v>
      </c>
      <c r="L608" s="7">
        <v>1.7356</v>
      </c>
      <c r="M608" s="7">
        <f t="shared" si="60"/>
        <v>0.68100000000000005</v>
      </c>
      <c r="N608" s="8">
        <v>1.7</v>
      </c>
      <c r="S608" s="8"/>
      <c r="T608" s="9">
        <v>41332</v>
      </c>
      <c r="U608" s="9">
        <v>41369</v>
      </c>
      <c r="V608" s="8">
        <v>37</v>
      </c>
      <c r="W608" s="8">
        <f t="shared" si="58"/>
        <v>1.8837323183763639</v>
      </c>
      <c r="X608" s="8">
        <f t="shared" si="59"/>
        <v>2.7661267523881992</v>
      </c>
      <c r="Y608" s="8"/>
      <c r="Z608" s="8"/>
      <c r="AA608" s="8"/>
      <c r="AB608" s="8">
        <f t="shared" si="61"/>
        <v>1.1525528134950831</v>
      </c>
      <c r="AC608" s="8"/>
      <c r="AD608" s="8"/>
    </row>
    <row r="609" spans="1:35" x14ac:dyDescent="0.2">
      <c r="A609" s="7" t="s">
        <v>4</v>
      </c>
      <c r="B609" s="7" t="s">
        <v>36</v>
      </c>
      <c r="C609" s="7" t="s">
        <v>7</v>
      </c>
      <c r="D609" s="7">
        <v>7</v>
      </c>
      <c r="E609" s="7">
        <v>131</v>
      </c>
      <c r="F609" s="7">
        <v>1</v>
      </c>
      <c r="G609" s="7" t="s">
        <v>25</v>
      </c>
      <c r="H609" s="7" t="s">
        <v>26</v>
      </c>
      <c r="I609" s="7">
        <v>1245</v>
      </c>
      <c r="J609" s="7">
        <v>1.0452999999999999</v>
      </c>
      <c r="K609" s="7">
        <v>1245</v>
      </c>
      <c r="L609" s="7">
        <v>1.4169</v>
      </c>
      <c r="M609" s="7">
        <f t="shared" si="60"/>
        <v>0.37160000000000015</v>
      </c>
      <c r="N609" s="8">
        <v>3</v>
      </c>
      <c r="S609" s="8"/>
      <c r="T609" s="9">
        <v>41332</v>
      </c>
      <c r="U609" s="9">
        <v>41369</v>
      </c>
      <c r="V609" s="8">
        <v>37</v>
      </c>
      <c r="W609" s="8">
        <f t="shared" si="58"/>
        <v>3.3242335030171128</v>
      </c>
      <c r="X609" s="8">
        <f t="shared" si="59"/>
        <v>8.9457306324464785</v>
      </c>
      <c r="Y609" s="8">
        <f>AVERAGE(X609:X614)</f>
        <v>11.219566272724387</v>
      </c>
      <c r="Z609" s="8">
        <f>_xlfn.STDEV.S(X609:X614)</f>
        <v>3.4004722576425976</v>
      </c>
      <c r="AA609" s="8"/>
      <c r="AB609" s="8">
        <f t="shared" si="61"/>
        <v>3.7273877635193662</v>
      </c>
      <c r="AC609" s="8"/>
      <c r="AD609" s="8"/>
    </row>
    <row r="610" spans="1:35" x14ac:dyDescent="0.2">
      <c r="A610" s="7" t="s">
        <v>4</v>
      </c>
      <c r="B610" s="7" t="s">
        <v>36</v>
      </c>
      <c r="C610" s="7" t="s">
        <v>7</v>
      </c>
      <c r="D610" s="7">
        <v>7</v>
      </c>
      <c r="E610" s="7">
        <v>132</v>
      </c>
      <c r="F610" s="7">
        <v>2</v>
      </c>
      <c r="G610" s="7" t="s">
        <v>25</v>
      </c>
      <c r="H610" s="7" t="s">
        <v>26</v>
      </c>
      <c r="I610" s="7">
        <v>1255</v>
      </c>
      <c r="J610" s="7">
        <v>1.0503</v>
      </c>
      <c r="K610" s="7">
        <v>1255</v>
      </c>
      <c r="L610" s="7">
        <v>1.3157000000000001</v>
      </c>
      <c r="M610" s="7">
        <f t="shared" si="60"/>
        <v>0.26540000000000008</v>
      </c>
      <c r="N610" s="8">
        <v>2.1</v>
      </c>
      <c r="S610" s="8"/>
      <c r="T610" s="9">
        <v>41332</v>
      </c>
      <c r="U610" s="9">
        <v>41369</v>
      </c>
      <c r="V610" s="8">
        <v>37</v>
      </c>
      <c r="W610" s="8">
        <f t="shared" si="58"/>
        <v>2.3269634521119791</v>
      </c>
      <c r="X610" s="8">
        <f t="shared" si="59"/>
        <v>8.7677598044912521</v>
      </c>
      <c r="Y610" s="8"/>
      <c r="Z610" s="8"/>
      <c r="AA610" s="8"/>
      <c r="AB610" s="8">
        <f t="shared" si="61"/>
        <v>3.6532332518713551</v>
      </c>
      <c r="AC610" s="8"/>
      <c r="AD610" s="8"/>
    </row>
    <row r="611" spans="1:35" x14ac:dyDescent="0.2">
      <c r="A611" s="7" t="s">
        <v>4</v>
      </c>
      <c r="B611" s="7" t="s">
        <v>36</v>
      </c>
      <c r="C611" s="7" t="s">
        <v>7</v>
      </c>
      <c r="D611" s="7">
        <v>7</v>
      </c>
      <c r="E611" s="7">
        <v>133</v>
      </c>
      <c r="F611" s="7">
        <v>3</v>
      </c>
      <c r="G611" s="7" t="s">
        <v>25</v>
      </c>
      <c r="H611" s="7" t="s">
        <v>26</v>
      </c>
      <c r="I611" s="7">
        <v>1265</v>
      </c>
      <c r="J611" s="7">
        <v>1.0519000000000001</v>
      </c>
      <c r="K611" s="7">
        <v>1265</v>
      </c>
      <c r="L611" s="7">
        <v>1.4863999999999999</v>
      </c>
      <c r="M611" s="7">
        <f t="shared" si="60"/>
        <v>0.43449999999999989</v>
      </c>
      <c r="N611" s="8">
        <v>4.0999999999999996</v>
      </c>
      <c r="S611" s="8"/>
      <c r="T611" s="9">
        <v>41332</v>
      </c>
      <c r="U611" s="9">
        <v>41369</v>
      </c>
      <c r="V611" s="8">
        <v>37</v>
      </c>
      <c r="W611" s="8">
        <f t="shared" si="58"/>
        <v>4.5431191207900534</v>
      </c>
      <c r="X611" s="8">
        <f t="shared" si="59"/>
        <v>10.455970358550184</v>
      </c>
      <c r="Y611" s="8"/>
      <c r="Z611" s="8"/>
      <c r="AA611" s="8"/>
      <c r="AB611" s="8">
        <f t="shared" si="61"/>
        <v>4.3566543160625768</v>
      </c>
      <c r="AC611" s="8"/>
      <c r="AD611" s="8"/>
    </row>
    <row r="612" spans="1:35" x14ac:dyDescent="0.2">
      <c r="A612" s="7" t="s">
        <v>4</v>
      </c>
      <c r="B612" s="7" t="s">
        <v>36</v>
      </c>
      <c r="C612" s="7" t="s">
        <v>7</v>
      </c>
      <c r="D612" s="7">
        <v>7</v>
      </c>
      <c r="E612" s="7">
        <v>134</v>
      </c>
      <c r="F612" s="7">
        <v>4</v>
      </c>
      <c r="G612" s="7" t="s">
        <v>25</v>
      </c>
      <c r="H612" s="7" t="s">
        <v>26</v>
      </c>
      <c r="I612" s="7">
        <v>1275</v>
      </c>
      <c r="J612" s="7">
        <v>1.0579000000000001</v>
      </c>
      <c r="K612" s="7">
        <v>1275</v>
      </c>
      <c r="L612" s="7">
        <v>1.3937999999999999</v>
      </c>
      <c r="M612" s="7">
        <f t="shared" si="60"/>
        <v>0.33589999999999987</v>
      </c>
      <c r="N612" s="8">
        <v>2.5</v>
      </c>
      <c r="S612" s="8"/>
      <c r="T612" s="9">
        <v>41332</v>
      </c>
      <c r="U612" s="9">
        <v>41369</v>
      </c>
      <c r="V612" s="8">
        <v>37</v>
      </c>
      <c r="W612" s="8">
        <f t="shared" si="58"/>
        <v>2.770194585847594</v>
      </c>
      <c r="X612" s="8">
        <f t="shared" si="59"/>
        <v>8.2470812320559546</v>
      </c>
      <c r="Y612" s="8"/>
      <c r="Z612" s="8"/>
      <c r="AA612" s="8"/>
      <c r="AB612" s="8">
        <f t="shared" si="61"/>
        <v>3.4362838466899812</v>
      </c>
      <c r="AC612" s="8"/>
      <c r="AD612" s="8"/>
    </row>
    <row r="613" spans="1:35" x14ac:dyDescent="0.2">
      <c r="A613" s="7" t="s">
        <v>4</v>
      </c>
      <c r="B613" s="7" t="s">
        <v>36</v>
      </c>
      <c r="C613" s="7" t="s">
        <v>7</v>
      </c>
      <c r="D613" s="7">
        <v>7</v>
      </c>
      <c r="E613" s="7">
        <v>135</v>
      </c>
      <c r="F613" s="7">
        <v>5</v>
      </c>
      <c r="G613" s="7" t="s">
        <v>25</v>
      </c>
      <c r="H613" s="7" t="s">
        <v>26</v>
      </c>
      <c r="I613" s="7">
        <v>1285</v>
      </c>
      <c r="J613" s="7">
        <v>1.0477000000000001</v>
      </c>
      <c r="K613" s="7">
        <v>1285</v>
      </c>
      <c r="L613" s="7">
        <v>1.4965999999999999</v>
      </c>
      <c r="M613" s="7">
        <f t="shared" si="60"/>
        <v>0.44889999999999985</v>
      </c>
      <c r="N613" s="8">
        <v>6.6</v>
      </c>
      <c r="S613" s="8"/>
      <c r="T613" s="9">
        <v>41332</v>
      </c>
      <c r="U613" s="9">
        <v>41369</v>
      </c>
      <c r="V613" s="8">
        <v>37</v>
      </c>
      <c r="W613" s="8">
        <f t="shared" si="58"/>
        <v>7.3133137066376479</v>
      </c>
      <c r="X613" s="8">
        <f t="shared" si="59"/>
        <v>16.291632226860436</v>
      </c>
      <c r="Y613" s="8"/>
      <c r="Z613" s="8"/>
      <c r="AA613" s="8"/>
      <c r="AB613" s="8">
        <f t="shared" si="61"/>
        <v>6.788180094525182</v>
      </c>
      <c r="AC613" s="8"/>
      <c r="AD613" s="8"/>
    </row>
    <row r="614" spans="1:35" x14ac:dyDescent="0.2">
      <c r="A614" s="7" t="s">
        <v>4</v>
      </c>
      <c r="B614" s="7" t="s">
        <v>36</v>
      </c>
      <c r="C614" s="7" t="s">
        <v>7</v>
      </c>
      <c r="D614" s="7">
        <v>7</v>
      </c>
      <c r="E614" s="7">
        <v>136</v>
      </c>
      <c r="F614" s="7">
        <v>6</v>
      </c>
      <c r="G614" s="7" t="s">
        <v>25</v>
      </c>
      <c r="H614" s="7" t="s">
        <v>26</v>
      </c>
      <c r="I614" s="7">
        <v>1295</v>
      </c>
      <c r="J614" s="7">
        <v>1.0504</v>
      </c>
      <c r="K614" s="7">
        <v>1295</v>
      </c>
      <c r="L614" s="7">
        <v>1.3993</v>
      </c>
      <c r="M614" s="7">
        <f t="shared" si="60"/>
        <v>0.34889999999999999</v>
      </c>
      <c r="N614" s="8">
        <v>4.5999999999999996</v>
      </c>
      <c r="S614" s="8"/>
      <c r="T614" s="9">
        <v>41332</v>
      </c>
      <c r="U614" s="9">
        <v>41369</v>
      </c>
      <c r="V614" s="8">
        <v>37</v>
      </c>
      <c r="W614" s="8">
        <f t="shared" si="58"/>
        <v>5.0971580379595727</v>
      </c>
      <c r="X614" s="8">
        <f t="shared" si="59"/>
        <v>14.609223381942027</v>
      </c>
      <c r="Y614" s="8"/>
      <c r="Z614" s="8"/>
      <c r="AA614" s="8"/>
      <c r="AB614" s="8">
        <f t="shared" si="61"/>
        <v>6.0871764091425113</v>
      </c>
      <c r="AC614" s="8"/>
      <c r="AD614" s="8"/>
    </row>
    <row r="615" spans="1:35" x14ac:dyDescent="0.2">
      <c r="A615" s="7" t="s">
        <v>4</v>
      </c>
      <c r="B615" s="7" t="s">
        <v>36</v>
      </c>
      <c r="C615" s="7" t="s">
        <v>7</v>
      </c>
      <c r="D615" s="7">
        <v>24</v>
      </c>
      <c r="E615" s="7">
        <v>137</v>
      </c>
      <c r="F615" s="7">
        <v>1</v>
      </c>
      <c r="G615" s="7" t="s">
        <v>25</v>
      </c>
      <c r="H615" s="7" t="s">
        <v>26</v>
      </c>
      <c r="I615" s="7">
        <v>1425</v>
      </c>
      <c r="J615" s="7">
        <v>1.0431999999999999</v>
      </c>
      <c r="K615" s="7">
        <v>1425</v>
      </c>
      <c r="L615" s="7">
        <v>1.5128999999999999</v>
      </c>
      <c r="M615" s="7">
        <f t="shared" si="60"/>
        <v>0.46970000000000001</v>
      </c>
      <c r="N615" s="8">
        <v>6.3</v>
      </c>
      <c r="S615" s="8"/>
      <c r="T615" s="9">
        <v>41332</v>
      </c>
      <c r="U615" s="9">
        <v>41369</v>
      </c>
      <c r="V615" s="8">
        <v>37</v>
      </c>
      <c r="W615" s="8">
        <f t="shared" si="58"/>
        <v>6.9808903563359364</v>
      </c>
      <c r="X615" s="8">
        <f t="shared" si="59"/>
        <v>14.862444871909593</v>
      </c>
      <c r="Y615" s="8">
        <f>AVERAGE(X615:X620)</f>
        <v>16.45413090280768</v>
      </c>
      <c r="Z615" s="8">
        <f>_xlfn.STDEV.S(X615:X620)</f>
        <v>10.258344918358311</v>
      </c>
      <c r="AA615" s="8"/>
      <c r="AB615" s="8">
        <f t="shared" si="61"/>
        <v>6.1926853632956638</v>
      </c>
      <c r="AC615" s="8"/>
      <c r="AD615" s="8"/>
    </row>
    <row r="616" spans="1:35" x14ac:dyDescent="0.2">
      <c r="A616" s="7" t="s">
        <v>4</v>
      </c>
      <c r="B616" s="7" t="s">
        <v>36</v>
      </c>
      <c r="C616" s="7" t="s">
        <v>7</v>
      </c>
      <c r="D616" s="7">
        <v>24</v>
      </c>
      <c r="E616" s="7">
        <v>138</v>
      </c>
      <c r="F616" s="7">
        <v>2</v>
      </c>
      <c r="G616" s="7" t="s">
        <v>25</v>
      </c>
      <c r="H616" s="7" t="s">
        <v>26</v>
      </c>
      <c r="I616" s="7">
        <v>1435</v>
      </c>
      <c r="J616" s="7">
        <v>1.0542</v>
      </c>
      <c r="K616" s="7">
        <v>1435</v>
      </c>
      <c r="L616" s="7">
        <v>1.4436</v>
      </c>
      <c r="M616" s="7">
        <f t="shared" si="60"/>
        <v>0.38939999999999997</v>
      </c>
      <c r="N616" s="8">
        <v>2.9</v>
      </c>
      <c r="S616" s="8"/>
      <c r="T616" s="9">
        <v>41332</v>
      </c>
      <c r="U616" s="9">
        <v>41369</v>
      </c>
      <c r="V616" s="8">
        <v>37</v>
      </c>
      <c r="W616" s="8">
        <f t="shared" si="58"/>
        <v>3.213425719583209</v>
      </c>
      <c r="X616" s="8">
        <f t="shared" si="59"/>
        <v>8.2522488946666908</v>
      </c>
      <c r="Y616" s="8"/>
      <c r="Z616" s="8"/>
      <c r="AA616" s="8"/>
      <c r="AB616" s="8">
        <f t="shared" si="61"/>
        <v>3.4384370394444548</v>
      </c>
      <c r="AC616" s="8"/>
      <c r="AD616" s="8"/>
    </row>
    <row r="617" spans="1:35" x14ac:dyDescent="0.2">
      <c r="A617" s="7" t="s">
        <v>4</v>
      </c>
      <c r="B617" s="7" t="s">
        <v>36</v>
      </c>
      <c r="C617" s="7" t="s">
        <v>7</v>
      </c>
      <c r="D617" s="7">
        <v>24</v>
      </c>
      <c r="E617" s="7">
        <v>139</v>
      </c>
      <c r="F617" s="7">
        <v>3</v>
      </c>
      <c r="G617" s="7" t="s">
        <v>25</v>
      </c>
      <c r="H617" s="7" t="s">
        <v>26</v>
      </c>
      <c r="I617" s="7">
        <v>1445</v>
      </c>
      <c r="J617" s="7">
        <v>1.0638000000000001</v>
      </c>
      <c r="K617" s="7">
        <v>1445</v>
      </c>
      <c r="L617" s="7">
        <v>1.5105999999999999</v>
      </c>
      <c r="M617" s="7">
        <f t="shared" si="60"/>
        <v>0.44679999999999986</v>
      </c>
      <c r="N617" s="8">
        <v>7</v>
      </c>
      <c r="S617" s="8"/>
      <c r="T617" s="9">
        <v>41332</v>
      </c>
      <c r="U617" s="9">
        <v>41369</v>
      </c>
      <c r="V617" s="8">
        <v>37</v>
      </c>
      <c r="W617" s="8">
        <f t="shared" si="58"/>
        <v>7.7565448403732633</v>
      </c>
      <c r="X617" s="8">
        <f t="shared" si="59"/>
        <v>17.360216742106683</v>
      </c>
      <c r="Y617" s="8"/>
      <c r="Z617" s="8"/>
      <c r="AA617" s="8"/>
      <c r="AB617" s="8">
        <f t="shared" si="61"/>
        <v>7.2334236425444516</v>
      </c>
      <c r="AC617" s="8"/>
      <c r="AD617" s="8"/>
    </row>
    <row r="618" spans="1:35" x14ac:dyDescent="0.2">
      <c r="A618" s="7" t="s">
        <v>4</v>
      </c>
      <c r="B618" s="7" t="s">
        <v>36</v>
      </c>
      <c r="C618" s="7" t="s">
        <v>7</v>
      </c>
      <c r="D618" s="7">
        <v>24</v>
      </c>
      <c r="E618" s="7">
        <v>140</v>
      </c>
      <c r="F618" s="7">
        <v>4</v>
      </c>
      <c r="G618" s="7" t="s">
        <v>25</v>
      </c>
      <c r="H618" s="7" t="s">
        <v>26</v>
      </c>
      <c r="I618" s="7">
        <v>1455</v>
      </c>
      <c r="J618" s="7">
        <v>1.0616000000000001</v>
      </c>
      <c r="K618" s="7">
        <v>1455</v>
      </c>
      <c r="L618" s="7">
        <v>1.5914999999999999</v>
      </c>
      <c r="M618" s="7">
        <f t="shared" si="60"/>
        <v>0.52989999999999982</v>
      </c>
      <c r="N618" s="8">
        <v>8.4</v>
      </c>
      <c r="S618" s="8"/>
      <c r="T618" s="9">
        <v>41332</v>
      </c>
      <c r="U618" s="9">
        <v>41369</v>
      </c>
      <c r="V618" s="8">
        <v>37</v>
      </c>
      <c r="W618" s="8">
        <f t="shared" si="58"/>
        <v>9.3078538084479163</v>
      </c>
      <c r="X618" s="8">
        <f t="shared" si="59"/>
        <v>17.565302525850008</v>
      </c>
      <c r="Y618" s="8"/>
      <c r="Z618" s="8"/>
      <c r="AA618" s="8"/>
      <c r="AB618" s="8">
        <f t="shared" si="61"/>
        <v>7.3188760524375036</v>
      </c>
      <c r="AC618" s="8"/>
      <c r="AD618" s="8"/>
    </row>
    <row r="619" spans="1:35" x14ac:dyDescent="0.2">
      <c r="A619" s="7" t="s">
        <v>4</v>
      </c>
      <c r="B619" s="7" t="s">
        <v>36</v>
      </c>
      <c r="C619" s="7" t="s">
        <v>7</v>
      </c>
      <c r="D619" s="7">
        <v>24</v>
      </c>
      <c r="E619" s="7">
        <v>141</v>
      </c>
      <c r="F619" s="7">
        <v>5</v>
      </c>
      <c r="G619" s="7" t="s">
        <v>25</v>
      </c>
      <c r="H619" s="7" t="s">
        <v>26</v>
      </c>
      <c r="I619" s="7">
        <v>1465</v>
      </c>
      <c r="J619" s="7">
        <v>1.0479000000000001</v>
      </c>
      <c r="K619" s="7">
        <v>1465</v>
      </c>
      <c r="L619" s="7">
        <v>1.5241</v>
      </c>
      <c r="M619" s="7">
        <f t="shared" si="60"/>
        <v>0.47619999999999996</v>
      </c>
      <c r="N619" s="8">
        <v>15</v>
      </c>
      <c r="S619" s="8"/>
      <c r="T619" s="9">
        <v>41332</v>
      </c>
      <c r="U619" s="9">
        <v>41369</v>
      </c>
      <c r="V619" s="8">
        <v>37</v>
      </c>
      <c r="W619" s="8">
        <f t="shared" si="58"/>
        <v>16.621167515085563</v>
      </c>
      <c r="X619" s="8">
        <f t="shared" si="59"/>
        <v>34.903753706605556</v>
      </c>
      <c r="Y619" s="8"/>
      <c r="Z619" s="8"/>
      <c r="AA619" s="8"/>
      <c r="AB619" s="8">
        <f t="shared" si="61"/>
        <v>14.543230711085648</v>
      </c>
      <c r="AC619" s="8"/>
      <c r="AD619" s="8"/>
    </row>
    <row r="620" spans="1:35" x14ac:dyDescent="0.2">
      <c r="A620" s="7" t="s">
        <v>4</v>
      </c>
      <c r="B620" s="7" t="s">
        <v>36</v>
      </c>
      <c r="C620" s="7" t="s">
        <v>7</v>
      </c>
      <c r="D620" s="7">
        <v>24</v>
      </c>
      <c r="E620" s="7">
        <v>142</v>
      </c>
      <c r="F620" s="7">
        <v>6</v>
      </c>
      <c r="G620" s="7" t="s">
        <v>25</v>
      </c>
      <c r="H620" s="7" t="s">
        <v>26</v>
      </c>
      <c r="I620" s="7">
        <v>1475</v>
      </c>
      <c r="J620" s="7">
        <v>1.0519000000000001</v>
      </c>
      <c r="K620" s="7">
        <v>1475</v>
      </c>
      <c r="L620" s="7">
        <v>1.4736</v>
      </c>
      <c r="M620" s="7">
        <f t="shared" si="60"/>
        <v>0.42169999999999996</v>
      </c>
      <c r="N620" s="8">
        <v>2.2000000000000002</v>
      </c>
      <c r="S620" s="8"/>
      <c r="T620" s="9">
        <v>41332</v>
      </c>
      <c r="U620" s="9">
        <v>41369</v>
      </c>
      <c r="V620" s="8">
        <v>37</v>
      </c>
      <c r="W620" s="8">
        <f t="shared" si="58"/>
        <v>2.4377712355458829</v>
      </c>
      <c r="X620" s="8">
        <f t="shared" si="59"/>
        <v>5.7808186757075717</v>
      </c>
      <c r="Y620" s="8"/>
      <c r="Z620" s="8"/>
      <c r="AA620" s="8"/>
      <c r="AB620" s="8">
        <f t="shared" si="61"/>
        <v>2.4086744482114884</v>
      </c>
      <c r="AC620" s="8"/>
      <c r="AD620" s="8"/>
    </row>
    <row r="621" spans="1:35" x14ac:dyDescent="0.2">
      <c r="A621" s="7" t="s">
        <v>4</v>
      </c>
      <c r="B621" s="7" t="s">
        <v>36</v>
      </c>
      <c r="C621" s="7" t="s">
        <v>7</v>
      </c>
      <c r="D621" s="7">
        <v>48</v>
      </c>
      <c r="E621" s="7">
        <v>143</v>
      </c>
      <c r="F621" s="7">
        <v>1</v>
      </c>
      <c r="G621" s="7" t="s">
        <v>25</v>
      </c>
      <c r="H621" s="7" t="s">
        <v>26</v>
      </c>
      <c r="I621" s="7">
        <v>1605</v>
      </c>
      <c r="J621" s="7">
        <v>1.0581</v>
      </c>
      <c r="K621" s="7">
        <v>1605</v>
      </c>
      <c r="L621" s="7">
        <v>1.7569999999999999</v>
      </c>
      <c r="M621" s="7">
        <f t="shared" si="60"/>
        <v>0.69889999999999985</v>
      </c>
      <c r="N621" s="8">
        <v>7.1</v>
      </c>
      <c r="S621" s="8"/>
      <c r="T621" s="9">
        <v>41332</v>
      </c>
      <c r="U621" s="9">
        <v>41369</v>
      </c>
      <c r="V621" s="8">
        <v>37</v>
      </c>
      <c r="W621" s="8">
        <f t="shared" si="58"/>
        <v>7.8673526238071663</v>
      </c>
      <c r="X621" s="8">
        <f t="shared" si="59"/>
        <v>11.256764378032862</v>
      </c>
      <c r="Y621" s="8">
        <f>AVERAGE(X621:X626)</f>
        <v>31.904156975330963</v>
      </c>
      <c r="Z621" s="8">
        <f>_xlfn.STDEV.S(X621:X626)</f>
        <v>19.038501985843286</v>
      </c>
      <c r="AA621" s="8"/>
      <c r="AB621" s="8">
        <f t="shared" si="61"/>
        <v>4.6903184908470266</v>
      </c>
      <c r="AC621" s="8"/>
      <c r="AD621" s="8"/>
      <c r="AI621" s="7" t="s">
        <v>50</v>
      </c>
    </row>
    <row r="622" spans="1:35" x14ac:dyDescent="0.2">
      <c r="A622" s="7" t="s">
        <v>4</v>
      </c>
      <c r="B622" s="7" t="s">
        <v>36</v>
      </c>
      <c r="C622" s="7" t="s">
        <v>7</v>
      </c>
      <c r="D622" s="7">
        <v>48</v>
      </c>
      <c r="E622" s="7">
        <v>144</v>
      </c>
      <c r="F622" s="7">
        <v>2</v>
      </c>
      <c r="G622" s="7" t="s">
        <v>25</v>
      </c>
      <c r="H622" s="7" t="s">
        <v>26</v>
      </c>
      <c r="I622" s="7">
        <v>1615</v>
      </c>
      <c r="J622" s="7">
        <v>1.0418000000000001</v>
      </c>
      <c r="K622" s="7">
        <v>1615</v>
      </c>
      <c r="L622" s="7">
        <v>1.3759999999999999</v>
      </c>
      <c r="M622" s="7">
        <f t="shared" si="60"/>
        <v>0.33419999999999983</v>
      </c>
      <c r="N622" s="8">
        <v>14.6</v>
      </c>
      <c r="S622" s="8"/>
      <c r="T622" s="9">
        <v>41332</v>
      </c>
      <c r="U622" s="9">
        <v>41369</v>
      </c>
      <c r="V622" s="8">
        <v>37</v>
      </c>
      <c r="W622" s="8">
        <f t="shared" si="58"/>
        <v>16.177936381349948</v>
      </c>
      <c r="X622" s="8">
        <f t="shared" si="59"/>
        <v>48.40794847800705</v>
      </c>
      <c r="Y622" s="8"/>
      <c r="Z622" s="8"/>
      <c r="AA622" s="8"/>
      <c r="AB622" s="8">
        <f t="shared" si="61"/>
        <v>20.169978532502938</v>
      </c>
      <c r="AC622" s="8"/>
      <c r="AD622" s="8"/>
    </row>
    <row r="623" spans="1:35" x14ac:dyDescent="0.2">
      <c r="A623" s="7" t="s">
        <v>4</v>
      </c>
      <c r="B623" s="7" t="s">
        <v>36</v>
      </c>
      <c r="C623" s="7" t="s">
        <v>7</v>
      </c>
      <c r="D623" s="7">
        <v>48</v>
      </c>
      <c r="E623" s="7">
        <v>145</v>
      </c>
      <c r="F623" s="7">
        <v>3</v>
      </c>
      <c r="G623" s="7" t="s">
        <v>25</v>
      </c>
      <c r="H623" s="7" t="s">
        <v>26</v>
      </c>
      <c r="I623" s="7">
        <v>1625</v>
      </c>
      <c r="J623" s="7">
        <v>1.0592999999999999</v>
      </c>
      <c r="K623" s="7">
        <v>1625</v>
      </c>
      <c r="L623" s="7">
        <v>1.486</v>
      </c>
      <c r="M623" s="7">
        <f t="shared" si="60"/>
        <v>0.42670000000000008</v>
      </c>
      <c r="N623" s="8">
        <v>21.2</v>
      </c>
      <c r="S623" s="8"/>
      <c r="T623" s="9">
        <v>41332</v>
      </c>
      <c r="U623" s="9">
        <v>41369</v>
      </c>
      <c r="V623" s="8">
        <v>37</v>
      </c>
      <c r="W623" s="8">
        <f t="shared" si="58"/>
        <v>23.491250087987595</v>
      </c>
      <c r="X623" s="8">
        <f t="shared" si="59"/>
        <v>55.053316353380808</v>
      </c>
      <c r="Y623" s="8"/>
      <c r="Z623" s="8"/>
      <c r="AA623" s="8"/>
      <c r="AB623" s="8">
        <f t="shared" si="61"/>
        <v>22.938881813908672</v>
      </c>
      <c r="AC623" s="8"/>
      <c r="AD623" s="8"/>
    </row>
    <row r="624" spans="1:35" x14ac:dyDescent="0.2">
      <c r="A624" s="7" t="s">
        <v>4</v>
      </c>
      <c r="B624" s="7" t="s">
        <v>36</v>
      </c>
      <c r="C624" s="7" t="s">
        <v>7</v>
      </c>
      <c r="D624" s="7">
        <v>48</v>
      </c>
      <c r="E624" s="7">
        <v>146</v>
      </c>
      <c r="F624" s="7">
        <v>4</v>
      </c>
      <c r="G624" s="7" t="s">
        <v>25</v>
      </c>
      <c r="H624" s="7" t="s">
        <v>26</v>
      </c>
      <c r="I624" s="7">
        <v>1635</v>
      </c>
      <c r="J624" s="7">
        <v>1.0573999999999999</v>
      </c>
      <c r="K624" s="7">
        <v>1635</v>
      </c>
      <c r="L624" s="7">
        <v>1.5208999999999999</v>
      </c>
      <c r="M624" s="7">
        <f t="shared" si="60"/>
        <v>0.46350000000000002</v>
      </c>
      <c r="N624" s="8">
        <v>9.6</v>
      </c>
      <c r="S624" s="8"/>
      <c r="T624" s="9">
        <v>41332</v>
      </c>
      <c r="U624" s="9">
        <v>41369</v>
      </c>
      <c r="V624" s="8">
        <v>37</v>
      </c>
      <c r="W624" s="8">
        <f t="shared" si="58"/>
        <v>10.637547209654761</v>
      </c>
      <c r="X624" s="8">
        <f t="shared" si="59"/>
        <v>22.950479416730875</v>
      </c>
      <c r="Y624" s="8"/>
      <c r="Z624" s="8"/>
      <c r="AA624" s="8"/>
      <c r="AB624" s="8">
        <f t="shared" si="61"/>
        <v>9.5626997569711989</v>
      </c>
      <c r="AC624" s="8"/>
      <c r="AD624" s="8"/>
    </row>
    <row r="625" spans="1:32" x14ac:dyDescent="0.2">
      <c r="A625" s="7" t="s">
        <v>4</v>
      </c>
      <c r="B625" s="7" t="s">
        <v>36</v>
      </c>
      <c r="C625" s="7" t="s">
        <v>7</v>
      </c>
      <c r="D625" s="7">
        <v>48</v>
      </c>
      <c r="E625" s="7">
        <v>147</v>
      </c>
      <c r="F625" s="7">
        <v>5</v>
      </c>
      <c r="G625" s="7" t="s">
        <v>25</v>
      </c>
      <c r="H625" s="7" t="s">
        <v>26</v>
      </c>
      <c r="I625" s="7">
        <v>1645</v>
      </c>
      <c r="J625" s="7">
        <v>1.0609999999999999</v>
      </c>
      <c r="K625" s="7">
        <v>1645</v>
      </c>
      <c r="L625" s="7">
        <v>1.4822</v>
      </c>
      <c r="M625" s="7">
        <f t="shared" si="60"/>
        <v>0.42120000000000002</v>
      </c>
      <c r="N625" s="8">
        <v>15.9</v>
      </c>
      <c r="S625" s="8"/>
      <c r="T625" s="9">
        <v>41332</v>
      </c>
      <c r="U625" s="9">
        <v>41369</v>
      </c>
      <c r="V625" s="8">
        <v>37</v>
      </c>
      <c r="W625" s="8">
        <f t="shared" si="58"/>
        <v>17.6184375659907</v>
      </c>
      <c r="X625" s="8">
        <f t="shared" si="59"/>
        <v>41.829149017071934</v>
      </c>
      <c r="Y625" s="8"/>
      <c r="Z625" s="8"/>
      <c r="AA625" s="8"/>
      <c r="AB625" s="8">
        <f t="shared" si="61"/>
        <v>17.428812090446641</v>
      </c>
      <c r="AC625" s="8"/>
      <c r="AD625" s="8"/>
    </row>
    <row r="626" spans="1:32" x14ac:dyDescent="0.2">
      <c r="A626" s="7" t="s">
        <v>4</v>
      </c>
      <c r="B626" s="7" t="s">
        <v>36</v>
      </c>
      <c r="C626" s="7" t="s">
        <v>7</v>
      </c>
      <c r="D626" s="7">
        <v>48</v>
      </c>
      <c r="E626" s="7">
        <v>148</v>
      </c>
      <c r="F626" s="7">
        <v>6</v>
      </c>
      <c r="G626" s="7" t="s">
        <v>25</v>
      </c>
      <c r="H626" s="7" t="s">
        <v>26</v>
      </c>
      <c r="I626" s="7">
        <v>1655</v>
      </c>
      <c r="J626" s="7">
        <v>1.0578000000000001</v>
      </c>
      <c r="K626" s="7">
        <v>1655</v>
      </c>
      <c r="L626" s="7">
        <v>1.7266999999999999</v>
      </c>
      <c r="M626" s="7">
        <f t="shared" si="60"/>
        <v>0.66889999999999983</v>
      </c>
      <c r="N626" s="8">
        <v>7.2</v>
      </c>
      <c r="S626" s="8"/>
      <c r="T626" s="9">
        <v>41332</v>
      </c>
      <c r="U626" s="9">
        <v>41369</v>
      </c>
      <c r="V626" s="8">
        <v>37</v>
      </c>
      <c r="W626" s="8">
        <f t="shared" si="58"/>
        <v>7.978160407241071</v>
      </c>
      <c r="X626" s="8">
        <f t="shared" si="59"/>
        <v>11.927284208762256</v>
      </c>
      <c r="Y626" s="8"/>
      <c r="Z626" s="8"/>
      <c r="AA626" s="8"/>
      <c r="AB626" s="8">
        <f t="shared" si="61"/>
        <v>4.9697017536509405</v>
      </c>
      <c r="AC626" s="8"/>
      <c r="AD626" s="8"/>
    </row>
    <row r="627" spans="1:32" x14ac:dyDescent="0.2">
      <c r="A627" s="7" t="s">
        <v>4</v>
      </c>
      <c r="B627" s="7" t="s">
        <v>36</v>
      </c>
      <c r="C627" s="7" t="s">
        <v>9</v>
      </c>
      <c r="D627" s="7">
        <v>3</v>
      </c>
      <c r="E627" s="7">
        <v>149</v>
      </c>
      <c r="F627" s="7">
        <v>1</v>
      </c>
      <c r="G627" s="7" t="s">
        <v>19</v>
      </c>
      <c r="H627" s="7" t="s">
        <v>20</v>
      </c>
      <c r="I627" s="7">
        <v>1122</v>
      </c>
      <c r="J627" s="7">
        <v>1.0387999999999999</v>
      </c>
      <c r="K627" s="7">
        <v>1122</v>
      </c>
      <c r="L627" s="7">
        <v>1.0782</v>
      </c>
      <c r="M627" s="7">
        <f t="shared" si="60"/>
        <v>3.9400000000000102E-2</v>
      </c>
      <c r="N627" s="8">
        <v>0</v>
      </c>
      <c r="S627" s="8"/>
      <c r="T627" s="9">
        <v>41332</v>
      </c>
      <c r="U627" s="9">
        <v>41366</v>
      </c>
      <c r="V627" s="8">
        <v>34</v>
      </c>
      <c r="W627" s="8">
        <f t="shared" si="58"/>
        <v>0</v>
      </c>
      <c r="X627" s="8">
        <f t="shared" si="59"/>
        <v>0</v>
      </c>
      <c r="Y627" s="8">
        <f>AVERAGE(X627:X632)</f>
        <v>36.546026751206632</v>
      </c>
      <c r="Z627" s="8">
        <f>_xlfn.STDEV.S(X627:X632)</f>
        <v>66.864638790611593</v>
      </c>
      <c r="AA627" s="8"/>
      <c r="AB627" s="8">
        <f t="shared" ref="AB627:AB650" si="62">X627/2</f>
        <v>0</v>
      </c>
      <c r="AC627" s="16">
        <f>AVERAGE(AB627:AB632)</f>
        <v>18.273013375603316</v>
      </c>
      <c r="AD627" s="16">
        <f>_xlfn.STDEV.S(AB627:AB632)</f>
        <v>33.432319395305797</v>
      </c>
      <c r="AE627" s="3">
        <f>AVERAGE(AC627:AC645)</f>
        <v>31.50811643969125</v>
      </c>
      <c r="AF627" s="3">
        <f>_xlfn.STDEV.S(AC627:AC645)</f>
        <v>19.313805586599198</v>
      </c>
    </row>
    <row r="628" spans="1:32" x14ac:dyDescent="0.2">
      <c r="A628" s="7" t="s">
        <v>4</v>
      </c>
      <c r="B628" s="7" t="s">
        <v>36</v>
      </c>
      <c r="C628" s="7" t="s">
        <v>9</v>
      </c>
      <c r="D628" s="7">
        <v>3</v>
      </c>
      <c r="E628" s="7">
        <v>150</v>
      </c>
      <c r="F628" s="7">
        <v>2</v>
      </c>
      <c r="G628" s="7" t="s">
        <v>19</v>
      </c>
      <c r="H628" s="7" t="s">
        <v>20</v>
      </c>
      <c r="I628" s="7">
        <v>1132</v>
      </c>
      <c r="J628" s="7">
        <v>1.0512999999999999</v>
      </c>
      <c r="K628" s="7">
        <v>1132</v>
      </c>
      <c r="L628" s="7">
        <v>1.1191</v>
      </c>
      <c r="M628" s="7">
        <f t="shared" si="60"/>
        <v>6.7800000000000082E-2</v>
      </c>
      <c r="N628" s="8">
        <v>0</v>
      </c>
      <c r="S628" s="8"/>
      <c r="T628" s="9">
        <v>41332</v>
      </c>
      <c r="U628" s="9">
        <v>41366</v>
      </c>
      <c r="V628" s="8">
        <v>34</v>
      </c>
      <c r="W628" s="8">
        <f t="shared" si="58"/>
        <v>0</v>
      </c>
      <c r="X628" s="8">
        <f t="shared" si="59"/>
        <v>0</v>
      </c>
      <c r="Y628" s="8"/>
      <c r="Z628" s="8"/>
      <c r="AA628" s="8"/>
      <c r="AB628" s="8">
        <f t="shared" si="62"/>
        <v>0</v>
      </c>
    </row>
    <row r="629" spans="1:32" x14ac:dyDescent="0.2">
      <c r="A629" s="7" t="s">
        <v>4</v>
      </c>
      <c r="B629" s="7" t="s">
        <v>36</v>
      </c>
      <c r="C629" s="7" t="s">
        <v>9</v>
      </c>
      <c r="D629" s="7">
        <v>3</v>
      </c>
      <c r="E629" s="7">
        <v>151</v>
      </c>
      <c r="F629" s="7">
        <v>3</v>
      </c>
      <c r="G629" s="7" t="s">
        <v>19</v>
      </c>
      <c r="H629" s="7" t="s">
        <v>20</v>
      </c>
      <c r="I629" s="7">
        <v>1142</v>
      </c>
      <c r="J629" s="7">
        <v>1.0598000000000001</v>
      </c>
      <c r="K629" s="7">
        <v>1142</v>
      </c>
      <c r="L629" s="7">
        <v>1.1351</v>
      </c>
      <c r="M629" s="7">
        <f t="shared" si="60"/>
        <v>7.5299999999999923E-2</v>
      </c>
      <c r="N629" s="8">
        <v>0</v>
      </c>
      <c r="S629" s="8"/>
      <c r="T629" s="9">
        <v>41332</v>
      </c>
      <c r="U629" s="9">
        <v>41366</v>
      </c>
      <c r="V629" s="8">
        <v>34</v>
      </c>
      <c r="W629" s="8">
        <f t="shared" si="58"/>
        <v>0</v>
      </c>
      <c r="X629" s="8">
        <f t="shared" si="59"/>
        <v>0</v>
      </c>
      <c r="Y629" s="8"/>
      <c r="Z629" s="8"/>
      <c r="AA629" s="8"/>
      <c r="AB629" s="8">
        <f t="shared" si="62"/>
        <v>0</v>
      </c>
    </row>
    <row r="630" spans="1:32" x14ac:dyDescent="0.2">
      <c r="A630" s="7" t="s">
        <v>4</v>
      </c>
      <c r="B630" s="7" t="s">
        <v>36</v>
      </c>
      <c r="C630" s="7" t="s">
        <v>9</v>
      </c>
      <c r="D630" s="7">
        <v>3</v>
      </c>
      <c r="E630" s="7">
        <v>152</v>
      </c>
      <c r="F630" s="7">
        <v>4</v>
      </c>
      <c r="G630" s="7" t="s">
        <v>19</v>
      </c>
      <c r="H630" s="7" t="s">
        <v>20</v>
      </c>
      <c r="I630" s="7">
        <v>1152</v>
      </c>
      <c r="J630" s="7">
        <v>1.0616000000000001</v>
      </c>
      <c r="K630" s="7">
        <v>1152</v>
      </c>
      <c r="L630" s="7">
        <v>1.1303000000000001</v>
      </c>
      <c r="M630" s="7">
        <f t="shared" si="60"/>
        <v>6.8699999999999983E-2</v>
      </c>
      <c r="N630" s="8">
        <v>0.5</v>
      </c>
      <c r="S630" s="8"/>
      <c r="T630" s="9">
        <v>41332</v>
      </c>
      <c r="U630" s="9">
        <v>41366</v>
      </c>
      <c r="V630" s="8">
        <v>34</v>
      </c>
      <c r="W630" s="8">
        <f t="shared" si="58"/>
        <v>0.54944783483113013</v>
      </c>
      <c r="X630" s="8">
        <f t="shared" si="59"/>
        <v>7.9977850776001498</v>
      </c>
      <c r="Y630" s="8"/>
      <c r="Z630" s="8"/>
      <c r="AA630" s="8"/>
      <c r="AB630" s="8">
        <f t="shared" si="62"/>
        <v>3.9988925388000749</v>
      </c>
      <c r="AC630" s="16"/>
      <c r="AD630" s="16"/>
    </row>
    <row r="631" spans="1:32" x14ac:dyDescent="0.2">
      <c r="A631" s="7" t="s">
        <v>4</v>
      </c>
      <c r="B631" s="7" t="s">
        <v>36</v>
      </c>
      <c r="C631" s="7" t="s">
        <v>9</v>
      </c>
      <c r="D631" s="7">
        <v>3</v>
      </c>
      <c r="E631" s="7">
        <v>153</v>
      </c>
      <c r="F631" s="7">
        <v>5</v>
      </c>
      <c r="G631" s="7" t="s">
        <v>19</v>
      </c>
      <c r="H631" s="7" t="s">
        <v>20</v>
      </c>
      <c r="I631" s="7">
        <v>1162</v>
      </c>
      <c r="J631" s="7">
        <v>1.0527</v>
      </c>
      <c r="K631" s="7">
        <v>1162</v>
      </c>
      <c r="L631" s="7">
        <v>1.0885</v>
      </c>
      <c r="M631" s="7">
        <f t="shared" si="60"/>
        <v>3.5800000000000054E-2</v>
      </c>
      <c r="N631" s="8">
        <v>5.5</v>
      </c>
      <c r="S631" s="8"/>
      <c r="T631" s="9">
        <v>41332</v>
      </c>
      <c r="U631" s="9">
        <v>41366</v>
      </c>
      <c r="V631" s="8">
        <v>34</v>
      </c>
      <c r="W631" s="8">
        <f t="shared" ref="W631:W656" si="63">N631*EXP((LN(2)/$S$3)*V631)</f>
        <v>6.0439261831424318</v>
      </c>
      <c r="X631" s="8">
        <f t="shared" ref="X631:X656" si="64">W631/M631</f>
        <v>168.82475371906207</v>
      </c>
      <c r="Y631" s="8"/>
      <c r="Z631" s="8"/>
      <c r="AA631" s="8"/>
      <c r="AB631" s="8">
        <f t="shared" si="62"/>
        <v>84.412376859531037</v>
      </c>
    </row>
    <row r="632" spans="1:32" x14ac:dyDescent="0.2">
      <c r="A632" s="7" t="s">
        <v>4</v>
      </c>
      <c r="B632" s="7" t="s">
        <v>36</v>
      </c>
      <c r="C632" s="7" t="s">
        <v>9</v>
      </c>
      <c r="D632" s="7">
        <v>3</v>
      </c>
      <c r="E632" s="7">
        <v>154</v>
      </c>
      <c r="F632" s="7">
        <v>6</v>
      </c>
      <c r="G632" s="7" t="s">
        <v>19</v>
      </c>
      <c r="H632" s="7" t="s">
        <v>20</v>
      </c>
      <c r="I632" s="7">
        <v>1172</v>
      </c>
      <c r="J632" s="7">
        <v>1.0408999999999999</v>
      </c>
      <c r="K632" s="7">
        <v>1172</v>
      </c>
      <c r="L632" s="7">
        <v>1.1082000000000001</v>
      </c>
      <c r="M632" s="7">
        <f t="shared" si="60"/>
        <v>6.7300000000000137E-2</v>
      </c>
      <c r="N632" s="8">
        <v>2.6</v>
      </c>
      <c r="S632" s="8"/>
      <c r="T632" s="9">
        <v>41332</v>
      </c>
      <c r="U632" s="9">
        <v>41366</v>
      </c>
      <c r="V632" s="8">
        <v>34</v>
      </c>
      <c r="W632" s="8">
        <f t="shared" si="63"/>
        <v>2.8571287411218766</v>
      </c>
      <c r="X632" s="8">
        <f t="shared" si="64"/>
        <v>42.453621710577572</v>
      </c>
      <c r="Y632" s="8"/>
      <c r="Z632" s="8"/>
      <c r="AA632" s="8"/>
      <c r="AB632" s="8">
        <f t="shared" si="62"/>
        <v>21.226810855288786</v>
      </c>
    </row>
    <row r="633" spans="1:32" x14ac:dyDescent="0.2">
      <c r="A633" s="7" t="s">
        <v>4</v>
      </c>
      <c r="B633" s="7" t="s">
        <v>36</v>
      </c>
      <c r="C633" s="7" t="s">
        <v>9</v>
      </c>
      <c r="D633" s="7">
        <v>7</v>
      </c>
      <c r="E633" s="7">
        <v>155</v>
      </c>
      <c r="F633" s="7">
        <v>1</v>
      </c>
      <c r="G633" s="7" t="s">
        <v>19</v>
      </c>
      <c r="H633" s="7" t="s">
        <v>20</v>
      </c>
      <c r="I633" s="7">
        <v>1302</v>
      </c>
      <c r="J633" s="7">
        <v>1.0484</v>
      </c>
      <c r="K633" s="7">
        <v>1302</v>
      </c>
      <c r="L633" s="7">
        <v>1.0940000000000001</v>
      </c>
      <c r="M633" s="7">
        <f t="shared" si="60"/>
        <v>4.5600000000000085E-2</v>
      </c>
      <c r="N633" s="8">
        <v>0</v>
      </c>
      <c r="S633" s="8"/>
      <c r="T633" s="9">
        <v>41332</v>
      </c>
      <c r="U633" s="9">
        <v>41366</v>
      </c>
      <c r="V633" s="8">
        <v>34</v>
      </c>
      <c r="W633" s="8">
        <f t="shared" si="63"/>
        <v>0</v>
      </c>
      <c r="X633" s="8">
        <f t="shared" si="64"/>
        <v>0</v>
      </c>
      <c r="Y633" s="8">
        <f>AVERAGE(X633:X638)</f>
        <v>48.411217782537506</v>
      </c>
      <c r="Z633" s="8">
        <f>_xlfn.STDEV.S(X633:X638)</f>
        <v>44.957073214546703</v>
      </c>
      <c r="AA633" s="8"/>
      <c r="AB633" s="8">
        <f t="shared" si="62"/>
        <v>0</v>
      </c>
      <c r="AC633" s="16">
        <f>AVERAGE(AB633:AB638)</f>
        <v>24.205608891268753</v>
      </c>
      <c r="AD633" s="16">
        <f>_xlfn.STDEV.S(AB633:AB638)</f>
        <v>22.478536607273352</v>
      </c>
    </row>
    <row r="634" spans="1:32" x14ac:dyDescent="0.2">
      <c r="A634" s="7" t="s">
        <v>4</v>
      </c>
      <c r="B634" s="7" t="s">
        <v>36</v>
      </c>
      <c r="C634" s="7" t="s">
        <v>9</v>
      </c>
      <c r="D634" s="7">
        <v>7</v>
      </c>
      <c r="E634" s="7">
        <v>156</v>
      </c>
      <c r="F634" s="7">
        <v>2</v>
      </c>
      <c r="G634" s="7" t="s">
        <v>19</v>
      </c>
      <c r="H634" s="7" t="s">
        <v>20</v>
      </c>
      <c r="I634" s="7">
        <v>1312</v>
      </c>
      <c r="J634" s="7">
        <v>1.0589999999999999</v>
      </c>
      <c r="K634" s="7">
        <v>1312</v>
      </c>
      <c r="L634" s="7">
        <v>1.1437999999999999</v>
      </c>
      <c r="M634" s="7">
        <f t="shared" si="60"/>
        <v>8.4799999999999986E-2</v>
      </c>
      <c r="N634" s="8">
        <v>2.2999999999999998</v>
      </c>
      <c r="S634" s="8"/>
      <c r="T634" s="9">
        <v>41332</v>
      </c>
      <c r="U634" s="9">
        <v>41366</v>
      </c>
      <c r="V634" s="8">
        <v>34</v>
      </c>
      <c r="W634" s="8">
        <f t="shared" si="63"/>
        <v>2.5274600402231986</v>
      </c>
      <c r="X634" s="8">
        <f t="shared" si="64"/>
        <v>29.804953304518857</v>
      </c>
      <c r="Y634" s="8"/>
      <c r="Z634" s="8"/>
      <c r="AA634" s="8"/>
      <c r="AB634" s="8">
        <f t="shared" si="62"/>
        <v>14.902476652259429</v>
      </c>
    </row>
    <row r="635" spans="1:32" x14ac:dyDescent="0.2">
      <c r="A635" s="7" t="s">
        <v>4</v>
      </c>
      <c r="B635" s="7" t="s">
        <v>36</v>
      </c>
      <c r="C635" s="7" t="s">
        <v>9</v>
      </c>
      <c r="D635" s="7">
        <v>7</v>
      </c>
      <c r="E635" s="7">
        <v>157</v>
      </c>
      <c r="F635" s="7">
        <v>3</v>
      </c>
      <c r="G635" s="7" t="s">
        <v>19</v>
      </c>
      <c r="H635" s="7" t="s">
        <v>20</v>
      </c>
      <c r="I635" s="7">
        <v>1322</v>
      </c>
      <c r="J635" s="7">
        <v>1.0506</v>
      </c>
      <c r="K635" s="7">
        <v>1322</v>
      </c>
      <c r="L635" s="7">
        <v>1.1028</v>
      </c>
      <c r="M635" s="7">
        <f t="shared" ref="M635:M656" si="65">L635-J635</f>
        <v>5.2200000000000024E-2</v>
      </c>
      <c r="N635" s="8">
        <v>4.9000000000000004</v>
      </c>
      <c r="S635" s="8"/>
      <c r="T635" s="9">
        <v>41332</v>
      </c>
      <c r="U635" s="9">
        <v>41366</v>
      </c>
      <c r="V635" s="8">
        <v>34</v>
      </c>
      <c r="W635" s="8">
        <f t="shared" si="63"/>
        <v>5.3845887813450757</v>
      </c>
      <c r="X635" s="8">
        <f t="shared" si="64"/>
        <v>103.1530417882198</v>
      </c>
      <c r="Y635" s="8"/>
      <c r="Z635" s="8"/>
      <c r="AA635" s="8"/>
      <c r="AB635" s="8">
        <f t="shared" si="62"/>
        <v>51.576520894109898</v>
      </c>
    </row>
    <row r="636" spans="1:32" x14ac:dyDescent="0.2">
      <c r="A636" s="7" t="s">
        <v>4</v>
      </c>
      <c r="B636" s="7" t="s">
        <v>36</v>
      </c>
      <c r="C636" s="7" t="s">
        <v>9</v>
      </c>
      <c r="D636" s="7">
        <v>7</v>
      </c>
      <c r="E636" s="7">
        <v>158</v>
      </c>
      <c r="F636" s="7">
        <v>4</v>
      </c>
      <c r="G636" s="7" t="s">
        <v>19</v>
      </c>
      <c r="H636" s="7" t="s">
        <v>20</v>
      </c>
      <c r="I636" s="7">
        <v>1332</v>
      </c>
      <c r="J636" s="7">
        <v>1.0474000000000001</v>
      </c>
      <c r="K636" s="7">
        <v>1332</v>
      </c>
      <c r="L636" s="7">
        <v>1.1173999999999999</v>
      </c>
      <c r="M636" s="7">
        <f t="shared" si="65"/>
        <v>6.999999999999984E-2</v>
      </c>
      <c r="N636" s="8">
        <v>2.4</v>
      </c>
      <c r="S636" s="8"/>
      <c r="T636" s="9">
        <v>41332</v>
      </c>
      <c r="U636" s="9">
        <v>41366</v>
      </c>
      <c r="V636" s="8">
        <v>34</v>
      </c>
      <c r="W636" s="8">
        <f t="shared" si="63"/>
        <v>2.6373496071894245</v>
      </c>
      <c r="X636" s="8">
        <f t="shared" si="64"/>
        <v>37.676422959849006</v>
      </c>
      <c r="Y636" s="8"/>
      <c r="Z636" s="8"/>
      <c r="AA636" s="8"/>
      <c r="AB636" s="8">
        <f t="shared" si="62"/>
        <v>18.838211479924503</v>
      </c>
      <c r="AC636" s="16"/>
      <c r="AD636" s="16"/>
    </row>
    <row r="637" spans="1:32" x14ac:dyDescent="0.2">
      <c r="A637" s="7" t="s">
        <v>4</v>
      </c>
      <c r="B637" s="7" t="s">
        <v>36</v>
      </c>
      <c r="C637" s="7" t="s">
        <v>9</v>
      </c>
      <c r="D637" s="7">
        <v>7</v>
      </c>
      <c r="E637" s="7">
        <v>159</v>
      </c>
      <c r="F637" s="7">
        <v>5</v>
      </c>
      <c r="G637" s="7" t="s">
        <v>19</v>
      </c>
      <c r="H637" s="7" t="s">
        <v>20</v>
      </c>
      <c r="I637" s="7">
        <v>1342</v>
      </c>
      <c r="J637" s="7">
        <v>1.0563</v>
      </c>
      <c r="K637" s="7">
        <v>1342</v>
      </c>
      <c r="L637" s="7">
        <v>1.1087</v>
      </c>
      <c r="M637" s="7">
        <f t="shared" si="65"/>
        <v>5.2400000000000002E-2</v>
      </c>
      <c r="N637" s="8">
        <v>5</v>
      </c>
      <c r="S637" s="8"/>
      <c r="T637" s="9">
        <v>41332</v>
      </c>
      <c r="U637" s="9">
        <v>41366</v>
      </c>
      <c r="V637" s="8">
        <v>34</v>
      </c>
      <c r="W637" s="8">
        <f t="shared" si="63"/>
        <v>5.4944783483113016</v>
      </c>
      <c r="X637" s="8">
        <f t="shared" si="64"/>
        <v>104.85645702884163</v>
      </c>
      <c r="Y637" s="8"/>
      <c r="Z637" s="8"/>
      <c r="AA637" s="8"/>
      <c r="AB637" s="8">
        <f t="shared" si="62"/>
        <v>52.428228514420816</v>
      </c>
    </row>
    <row r="638" spans="1:32" x14ac:dyDescent="0.2">
      <c r="A638" s="7" t="s">
        <v>4</v>
      </c>
      <c r="B638" s="7" t="s">
        <v>36</v>
      </c>
      <c r="C638" s="7" t="s">
        <v>9</v>
      </c>
      <c r="D638" s="7">
        <v>7</v>
      </c>
      <c r="E638" s="7">
        <v>160</v>
      </c>
      <c r="F638" s="7">
        <v>6</v>
      </c>
      <c r="G638" s="7" t="s">
        <v>19</v>
      </c>
      <c r="H638" s="7" t="s">
        <v>20</v>
      </c>
      <c r="I638" s="7">
        <v>1352</v>
      </c>
      <c r="J638" s="7">
        <v>1.0503</v>
      </c>
      <c r="K638" s="7">
        <v>1352</v>
      </c>
      <c r="L638" s="7">
        <v>1.109</v>
      </c>
      <c r="M638" s="7">
        <f t="shared" si="65"/>
        <v>5.8699999999999974E-2</v>
      </c>
      <c r="N638" s="8">
        <v>0.8</v>
      </c>
      <c r="S638" s="8"/>
      <c r="T638" s="9">
        <v>41332</v>
      </c>
      <c r="U638" s="9">
        <v>41366</v>
      </c>
      <c r="V638" s="8">
        <v>34</v>
      </c>
      <c r="W638" s="8">
        <f t="shared" si="63"/>
        <v>0.8791165357298083</v>
      </c>
      <c r="X638" s="8">
        <f t="shared" si="64"/>
        <v>14.976431613795718</v>
      </c>
      <c r="Y638" s="8"/>
      <c r="Z638" s="8"/>
      <c r="AA638" s="8"/>
      <c r="AB638" s="8">
        <f t="shared" si="62"/>
        <v>7.488215806897859</v>
      </c>
    </row>
    <row r="639" spans="1:32" x14ac:dyDescent="0.2">
      <c r="A639" s="7" t="s">
        <v>4</v>
      </c>
      <c r="B639" s="7" t="s">
        <v>36</v>
      </c>
      <c r="C639" s="7" t="s">
        <v>9</v>
      </c>
      <c r="D639" s="7">
        <v>24</v>
      </c>
      <c r="E639" s="7">
        <v>161</v>
      </c>
      <c r="F639" s="7">
        <v>1</v>
      </c>
      <c r="G639" s="7" t="s">
        <v>19</v>
      </c>
      <c r="H639" s="7" t="s">
        <v>20</v>
      </c>
      <c r="I639" s="7">
        <v>1482</v>
      </c>
      <c r="J639" s="7">
        <v>1.0625</v>
      </c>
      <c r="K639" s="7">
        <v>1482</v>
      </c>
      <c r="L639" s="7">
        <v>1.0999000000000001</v>
      </c>
      <c r="M639" s="7">
        <f t="shared" si="65"/>
        <v>3.74000000000001E-2</v>
      </c>
      <c r="N639" s="8">
        <v>0</v>
      </c>
      <c r="S639" s="8"/>
      <c r="T639" s="9">
        <v>41332</v>
      </c>
      <c r="U639" s="9">
        <v>41366</v>
      </c>
      <c r="V639" s="8">
        <v>34</v>
      </c>
      <c r="W639" s="8">
        <f t="shared" si="63"/>
        <v>0</v>
      </c>
      <c r="X639" s="8">
        <f t="shared" si="64"/>
        <v>0</v>
      </c>
      <c r="Y639" s="8">
        <f>AVERAGE(X639:X644)</f>
        <v>46.68439911681449</v>
      </c>
      <c r="Z639" s="8">
        <f>_xlfn.STDEV.S(X639:X644)</f>
        <v>44.264448699129751</v>
      </c>
      <c r="AA639" s="8"/>
      <c r="AB639" s="8">
        <f t="shared" si="62"/>
        <v>0</v>
      </c>
      <c r="AC639" s="16">
        <f>AVERAGE(AB639:AB644)</f>
        <v>23.342199558407245</v>
      </c>
      <c r="AD639" s="16">
        <f>_xlfn.STDEV.S(AB639:AB644)</f>
        <v>22.132224349564876</v>
      </c>
    </row>
    <row r="640" spans="1:32" x14ac:dyDescent="0.2">
      <c r="A640" s="7" t="s">
        <v>4</v>
      </c>
      <c r="B640" s="7" t="s">
        <v>36</v>
      </c>
      <c r="C640" s="7" t="s">
        <v>9</v>
      </c>
      <c r="D640" s="7">
        <v>24</v>
      </c>
      <c r="E640" s="7">
        <v>162</v>
      </c>
      <c r="F640" s="7">
        <v>2</v>
      </c>
      <c r="G640" s="7" t="s">
        <v>19</v>
      </c>
      <c r="H640" s="7" t="s">
        <v>20</v>
      </c>
      <c r="I640" s="7">
        <v>1492</v>
      </c>
      <c r="J640" s="7">
        <v>1.0604</v>
      </c>
      <c r="K640" s="7">
        <v>1492</v>
      </c>
      <c r="L640" s="7">
        <v>1.155</v>
      </c>
      <c r="M640" s="7">
        <f t="shared" si="65"/>
        <v>9.4600000000000017E-2</v>
      </c>
      <c r="N640" s="8">
        <v>3.8</v>
      </c>
      <c r="S640" s="8"/>
      <c r="T640" s="9">
        <v>41332</v>
      </c>
      <c r="U640" s="9">
        <v>41366</v>
      </c>
      <c r="V640" s="8">
        <v>34</v>
      </c>
      <c r="W640" s="8">
        <f t="shared" si="63"/>
        <v>4.1758035447165884</v>
      </c>
      <c r="X640" s="8">
        <f t="shared" si="64"/>
        <v>44.141686519202828</v>
      </c>
      <c r="Y640" s="8"/>
      <c r="Z640" s="8"/>
      <c r="AA640" s="8"/>
      <c r="AB640" s="8">
        <f t="shared" si="62"/>
        <v>22.070843259601414</v>
      </c>
    </row>
    <row r="641" spans="1:35" x14ac:dyDescent="0.2">
      <c r="A641" s="7" t="s">
        <v>4</v>
      </c>
      <c r="B641" s="7" t="s">
        <v>36</v>
      </c>
      <c r="C641" s="7" t="s">
        <v>9</v>
      </c>
      <c r="D641" s="7">
        <v>24</v>
      </c>
      <c r="E641" s="7">
        <v>163</v>
      </c>
      <c r="F641" s="7">
        <v>3</v>
      </c>
      <c r="G641" s="7" t="s">
        <v>19</v>
      </c>
      <c r="H641" s="7" t="s">
        <v>20</v>
      </c>
      <c r="I641" s="7">
        <v>1502</v>
      </c>
      <c r="J641" s="7">
        <v>1.0508</v>
      </c>
      <c r="K641" s="7">
        <v>1502</v>
      </c>
      <c r="L641" s="7">
        <v>1.1121000000000001</v>
      </c>
      <c r="M641" s="7">
        <f t="shared" si="65"/>
        <v>6.1300000000000132E-2</v>
      </c>
      <c r="N641" s="8">
        <v>3</v>
      </c>
      <c r="S641" s="8"/>
      <c r="T641" s="9">
        <v>41332</v>
      </c>
      <c r="U641" s="9">
        <v>41366</v>
      </c>
      <c r="V641" s="8">
        <v>34</v>
      </c>
      <c r="W641" s="8">
        <f t="shared" si="63"/>
        <v>3.2966870089867806</v>
      </c>
      <c r="X641" s="8">
        <f t="shared" si="64"/>
        <v>53.779559689833171</v>
      </c>
      <c r="Y641" s="8"/>
      <c r="Z641" s="8"/>
      <c r="AA641" s="8"/>
      <c r="AB641" s="8">
        <f t="shared" si="62"/>
        <v>26.889779844916585</v>
      </c>
    </row>
    <row r="642" spans="1:35" x14ac:dyDescent="0.2">
      <c r="A642" s="7" t="s">
        <v>4</v>
      </c>
      <c r="B642" s="7" t="s">
        <v>36</v>
      </c>
      <c r="C642" s="7" t="s">
        <v>9</v>
      </c>
      <c r="D642" s="7">
        <v>24</v>
      </c>
      <c r="E642" s="7">
        <v>164</v>
      </c>
      <c r="F642" s="7">
        <v>4</v>
      </c>
      <c r="G642" s="7" t="s">
        <v>19</v>
      </c>
      <c r="H642" s="7" t="s">
        <v>20</v>
      </c>
      <c r="I642" s="7">
        <v>1512</v>
      </c>
      <c r="J642" s="7">
        <v>1.0606</v>
      </c>
      <c r="K642" s="7">
        <v>1512</v>
      </c>
      <c r="L642" s="7">
        <v>1.0893999999999999</v>
      </c>
      <c r="M642" s="7">
        <f t="shared" si="65"/>
        <v>2.8799999999999937E-2</v>
      </c>
      <c r="N642" s="8">
        <v>3.2</v>
      </c>
      <c r="S642" s="8"/>
      <c r="T642" s="9">
        <v>41332</v>
      </c>
      <c r="U642" s="9">
        <v>41366</v>
      </c>
      <c r="V642" s="8">
        <v>34</v>
      </c>
      <c r="W642" s="8">
        <f t="shared" si="63"/>
        <v>3.5164661429192332</v>
      </c>
      <c r="X642" s="8">
        <f t="shared" si="64"/>
        <v>122.09951885136253</v>
      </c>
      <c r="Y642" s="8"/>
      <c r="Z642" s="8"/>
      <c r="AA642" s="8"/>
      <c r="AB642" s="8">
        <f t="shared" si="62"/>
        <v>61.049759425681266</v>
      </c>
      <c r="AC642" s="16"/>
      <c r="AD642" s="16"/>
    </row>
    <row r="643" spans="1:35" x14ac:dyDescent="0.2">
      <c r="A643" s="7" t="s">
        <v>4</v>
      </c>
      <c r="B643" s="7" t="s">
        <v>36</v>
      </c>
      <c r="C643" s="7" t="s">
        <v>9</v>
      </c>
      <c r="D643" s="7">
        <v>24</v>
      </c>
      <c r="E643" s="7">
        <v>165</v>
      </c>
      <c r="F643" s="7">
        <v>5</v>
      </c>
      <c r="G643" s="7" t="s">
        <v>19</v>
      </c>
      <c r="H643" s="7" t="s">
        <v>20</v>
      </c>
      <c r="I643" s="7">
        <v>1522</v>
      </c>
      <c r="J643" s="7">
        <v>1.0631999999999999</v>
      </c>
      <c r="K643" s="7">
        <v>1522</v>
      </c>
      <c r="L643" s="7">
        <v>1.1388</v>
      </c>
      <c r="M643" s="7">
        <f t="shared" si="65"/>
        <v>7.5600000000000112E-2</v>
      </c>
      <c r="N643" s="8">
        <v>0.3</v>
      </c>
      <c r="S643" s="8"/>
      <c r="T643" s="9">
        <v>41332</v>
      </c>
      <c r="U643" s="9">
        <v>41366</v>
      </c>
      <c r="V643" s="8">
        <v>34</v>
      </c>
      <c r="W643" s="8">
        <f t="shared" si="63"/>
        <v>0.32966870089867806</v>
      </c>
      <c r="X643" s="8">
        <f t="shared" si="64"/>
        <v>4.3606971018343597</v>
      </c>
      <c r="Y643" s="8"/>
      <c r="Z643" s="8"/>
      <c r="AA643" s="8"/>
      <c r="AB643" s="8">
        <f t="shared" si="62"/>
        <v>2.1803485509171798</v>
      </c>
    </row>
    <row r="644" spans="1:35" x14ac:dyDescent="0.2">
      <c r="A644" s="7" t="s">
        <v>4</v>
      </c>
      <c r="B644" s="7" t="s">
        <v>36</v>
      </c>
      <c r="C644" s="7" t="s">
        <v>9</v>
      </c>
      <c r="D644" s="7">
        <v>24</v>
      </c>
      <c r="E644" s="7">
        <v>166</v>
      </c>
      <c r="F644" s="7">
        <v>6</v>
      </c>
      <c r="G644" s="7" t="s">
        <v>19</v>
      </c>
      <c r="H644" s="7" t="s">
        <v>20</v>
      </c>
      <c r="I644" s="7">
        <v>1532</v>
      </c>
      <c r="J644" s="7">
        <v>1.0531999999999999</v>
      </c>
      <c r="K644" s="7">
        <v>1532</v>
      </c>
      <c r="L644" s="7">
        <v>1.1025</v>
      </c>
      <c r="M644" s="7">
        <f t="shared" si="65"/>
        <v>4.9300000000000122E-2</v>
      </c>
      <c r="N644" s="8">
        <v>2.5</v>
      </c>
      <c r="S644" s="8"/>
      <c r="T644" s="9">
        <v>41332</v>
      </c>
      <c r="U644" s="9">
        <v>41366</v>
      </c>
      <c r="V644" s="8">
        <v>34</v>
      </c>
      <c r="W644" s="8">
        <f t="shared" si="63"/>
        <v>2.7472391741556508</v>
      </c>
      <c r="X644" s="8">
        <f t="shared" si="64"/>
        <v>55.724932538654038</v>
      </c>
      <c r="Y644" s="8"/>
      <c r="Z644" s="8"/>
      <c r="AA644" s="8"/>
      <c r="AB644" s="8">
        <f t="shared" si="62"/>
        <v>27.862466269327019</v>
      </c>
    </row>
    <row r="645" spans="1:35" x14ac:dyDescent="0.2">
      <c r="A645" s="7" t="s">
        <v>4</v>
      </c>
      <c r="B645" s="7" t="s">
        <v>36</v>
      </c>
      <c r="C645" s="7" t="s">
        <v>9</v>
      </c>
      <c r="D645" s="7">
        <v>48</v>
      </c>
      <c r="E645" s="7">
        <v>167</v>
      </c>
      <c r="F645" s="7">
        <v>1</v>
      </c>
      <c r="G645" s="7" t="s">
        <v>19</v>
      </c>
      <c r="H645" s="7" t="s">
        <v>20</v>
      </c>
      <c r="I645" s="7">
        <v>1662</v>
      </c>
      <c r="J645" s="7">
        <v>1.0517000000000001</v>
      </c>
      <c r="K645" s="7">
        <v>1662</v>
      </c>
      <c r="L645" s="7">
        <v>1.1113999999999999</v>
      </c>
      <c r="M645" s="7">
        <f t="shared" si="65"/>
        <v>5.9699999999999864E-2</v>
      </c>
      <c r="N645" s="8">
        <v>3.4</v>
      </c>
      <c r="S645" s="8"/>
      <c r="T645" s="9">
        <v>41332</v>
      </c>
      <c r="U645" s="9">
        <v>41366</v>
      </c>
      <c r="V645" s="8">
        <v>34</v>
      </c>
      <c r="W645" s="8">
        <f t="shared" si="63"/>
        <v>3.7362452768516849</v>
      </c>
      <c r="X645" s="8">
        <f t="shared" si="64"/>
        <v>62.583672979090345</v>
      </c>
      <c r="Y645" s="8">
        <f>AVERAGE(X645:X650)</f>
        <v>120.42328786697139</v>
      </c>
      <c r="Z645" s="8">
        <f>_xlfn.STDEV.S(X645:X650)</f>
        <v>59.91907897249434</v>
      </c>
      <c r="AA645" s="8"/>
      <c r="AB645" s="8">
        <f t="shared" si="62"/>
        <v>31.291836489545172</v>
      </c>
      <c r="AC645" s="16">
        <f>AVERAGE(AB645:AB650)</f>
        <v>60.211643933485696</v>
      </c>
      <c r="AD645" s="16">
        <f>_xlfn.STDEV.S(AB645:AB650)</f>
        <v>29.95953948624717</v>
      </c>
      <c r="AG645" s="7">
        <f>AC645/10</f>
        <v>6.0211643933485695</v>
      </c>
      <c r="AH645" s="7">
        <f>AD645/10</f>
        <v>2.9959539486247171</v>
      </c>
      <c r="AI645" s="7" t="s">
        <v>50</v>
      </c>
    </row>
    <row r="646" spans="1:35" x14ac:dyDescent="0.2">
      <c r="A646" s="7" t="s">
        <v>4</v>
      </c>
      <c r="B646" s="7" t="s">
        <v>36</v>
      </c>
      <c r="C646" s="7" t="s">
        <v>9</v>
      </c>
      <c r="D646" s="7">
        <v>48</v>
      </c>
      <c r="E646" s="7">
        <v>168</v>
      </c>
      <c r="F646" s="7">
        <v>2</v>
      </c>
      <c r="G646" s="7" t="s">
        <v>19</v>
      </c>
      <c r="H646" s="7" t="s">
        <v>20</v>
      </c>
      <c r="I646" s="7">
        <v>1672</v>
      </c>
      <c r="J646" s="7">
        <v>1.0546</v>
      </c>
      <c r="K646" s="7">
        <v>1672</v>
      </c>
      <c r="L646" s="7">
        <v>1.0832999999999999</v>
      </c>
      <c r="M646" s="7">
        <f t="shared" si="65"/>
        <v>2.8699999999999948E-2</v>
      </c>
      <c r="N646" s="8">
        <v>2.4</v>
      </c>
      <c r="S646" s="8"/>
      <c r="T646" s="9">
        <v>41332</v>
      </c>
      <c r="U646" s="9">
        <v>41366</v>
      </c>
      <c r="V646" s="8">
        <v>34</v>
      </c>
      <c r="W646" s="8">
        <f t="shared" si="63"/>
        <v>2.6373496071894245</v>
      </c>
      <c r="X646" s="8">
        <f t="shared" si="64"/>
        <v>91.893714536217047</v>
      </c>
      <c r="Y646" s="8"/>
      <c r="Z646" s="8"/>
      <c r="AA646" s="8"/>
      <c r="AB646" s="8">
        <f t="shared" si="62"/>
        <v>45.946857268108523</v>
      </c>
    </row>
    <row r="647" spans="1:35" x14ac:dyDescent="0.2">
      <c r="A647" s="7" t="s">
        <v>4</v>
      </c>
      <c r="B647" s="7" t="s">
        <v>36</v>
      </c>
      <c r="C647" s="7" t="s">
        <v>9</v>
      </c>
      <c r="D647" s="7">
        <v>48</v>
      </c>
      <c r="E647" s="7">
        <v>169</v>
      </c>
      <c r="F647" s="7">
        <v>3</v>
      </c>
      <c r="G647" s="7" t="s">
        <v>19</v>
      </c>
      <c r="H647" s="7" t="s">
        <v>20</v>
      </c>
      <c r="I647" s="7">
        <v>1682</v>
      </c>
      <c r="J647" s="7">
        <v>1.0516000000000001</v>
      </c>
      <c r="K647" s="7">
        <v>1682</v>
      </c>
      <c r="L647" s="7">
        <v>1.1071</v>
      </c>
      <c r="M647" s="7">
        <f t="shared" si="65"/>
        <v>5.5499999999999883E-2</v>
      </c>
      <c r="N647" s="8">
        <v>11.5</v>
      </c>
      <c r="S647" s="8"/>
      <c r="T647" s="9">
        <v>41332</v>
      </c>
      <c r="U647" s="9">
        <v>41366</v>
      </c>
      <c r="V647" s="8">
        <v>34</v>
      </c>
      <c r="W647" s="8">
        <f t="shared" si="63"/>
        <v>12.637300201115993</v>
      </c>
      <c r="X647" s="8">
        <f t="shared" si="64"/>
        <v>227.69910272281118</v>
      </c>
      <c r="Y647" s="8"/>
      <c r="Z647" s="8"/>
      <c r="AA647" s="8"/>
      <c r="AB647" s="8">
        <f t="shared" si="62"/>
        <v>113.84955136140559</v>
      </c>
    </row>
    <row r="648" spans="1:35" x14ac:dyDescent="0.2">
      <c r="A648" s="7" t="s">
        <v>4</v>
      </c>
      <c r="B648" s="7" t="s">
        <v>36</v>
      </c>
      <c r="C648" s="7" t="s">
        <v>9</v>
      </c>
      <c r="D648" s="7">
        <v>48</v>
      </c>
      <c r="E648" s="7">
        <v>170</v>
      </c>
      <c r="F648" s="7">
        <v>4</v>
      </c>
      <c r="G648" s="7" t="s">
        <v>19</v>
      </c>
      <c r="H648" s="7" t="s">
        <v>20</v>
      </c>
      <c r="I648" s="7">
        <v>1692</v>
      </c>
      <c r="J648" s="7">
        <v>1.0511999999999999</v>
      </c>
      <c r="K648" s="7">
        <v>1692</v>
      </c>
      <c r="L648" s="7">
        <v>1.1183000000000001</v>
      </c>
      <c r="M648" s="7">
        <f t="shared" si="65"/>
        <v>6.710000000000016E-2</v>
      </c>
      <c r="N648" s="8">
        <v>5.0999999999999996</v>
      </c>
      <c r="S648" s="8"/>
      <c r="T648" s="9">
        <v>41332</v>
      </c>
      <c r="U648" s="9">
        <v>41366</v>
      </c>
      <c r="V648" s="8">
        <v>34</v>
      </c>
      <c r="W648" s="8">
        <f t="shared" si="63"/>
        <v>5.6043679152775265</v>
      </c>
      <c r="X648" s="8">
        <f t="shared" si="64"/>
        <v>83.52262168818946</v>
      </c>
      <c r="Y648" s="8"/>
      <c r="Z648" s="8"/>
      <c r="AA648" s="8"/>
      <c r="AB648" s="8">
        <f t="shared" si="62"/>
        <v>41.76131084409473</v>
      </c>
      <c r="AC648" s="16"/>
      <c r="AD648" s="16"/>
    </row>
    <row r="649" spans="1:35" x14ac:dyDescent="0.2">
      <c r="A649" s="7" t="s">
        <v>4</v>
      </c>
      <c r="B649" s="7" t="s">
        <v>36</v>
      </c>
      <c r="C649" s="7" t="s">
        <v>9</v>
      </c>
      <c r="D649" s="7">
        <v>48</v>
      </c>
      <c r="E649" s="7">
        <v>171</v>
      </c>
      <c r="F649" s="7">
        <v>5</v>
      </c>
      <c r="G649" s="7" t="s">
        <v>19</v>
      </c>
      <c r="H649" s="7" t="s">
        <v>20</v>
      </c>
      <c r="I649" s="7">
        <v>1702</v>
      </c>
      <c r="J649" s="7">
        <v>1.0555000000000001</v>
      </c>
      <c r="K649" s="7">
        <v>1702</v>
      </c>
      <c r="L649" s="7">
        <v>1.0869</v>
      </c>
      <c r="M649" s="7">
        <f t="shared" si="65"/>
        <v>3.1399999999999872E-2</v>
      </c>
      <c r="N649" s="8">
        <v>3.1</v>
      </c>
      <c r="S649" s="8"/>
      <c r="T649" s="9">
        <v>41332</v>
      </c>
      <c r="U649" s="9">
        <v>41366</v>
      </c>
      <c r="V649" s="8">
        <v>34</v>
      </c>
      <c r="W649" s="8">
        <f t="shared" si="63"/>
        <v>3.4065765759530069</v>
      </c>
      <c r="X649" s="8">
        <f t="shared" si="64"/>
        <v>108.48969987111531</v>
      </c>
      <c r="Y649" s="8"/>
      <c r="Z649" s="8"/>
      <c r="AA649" s="8"/>
      <c r="AB649" s="8">
        <f t="shared" si="62"/>
        <v>54.244849935557653</v>
      </c>
    </row>
    <row r="650" spans="1:35" x14ac:dyDescent="0.2">
      <c r="A650" s="7" t="s">
        <v>4</v>
      </c>
      <c r="B650" s="7" t="s">
        <v>36</v>
      </c>
      <c r="C650" s="7" t="s">
        <v>9</v>
      </c>
      <c r="D650" s="7">
        <v>48</v>
      </c>
      <c r="E650" s="7">
        <v>172</v>
      </c>
      <c r="F650" s="7">
        <v>6</v>
      </c>
      <c r="G650" s="7" t="s">
        <v>19</v>
      </c>
      <c r="H650" s="7" t="s">
        <v>20</v>
      </c>
      <c r="I650" s="7">
        <v>1712</v>
      </c>
      <c r="J650" s="7">
        <v>1.0485</v>
      </c>
      <c r="K650" s="7">
        <v>1712</v>
      </c>
      <c r="L650" s="7">
        <v>1.1085</v>
      </c>
      <c r="M650" s="7">
        <f t="shared" si="65"/>
        <v>6.0000000000000053E-2</v>
      </c>
      <c r="N650" s="8">
        <v>8.1</v>
      </c>
      <c r="S650" s="8"/>
      <c r="T650" s="9">
        <v>41332</v>
      </c>
      <c r="U650" s="9">
        <v>41366</v>
      </c>
      <c r="V650" s="8">
        <v>34</v>
      </c>
      <c r="W650" s="8">
        <f t="shared" si="63"/>
        <v>8.901054924264308</v>
      </c>
      <c r="X650" s="8">
        <f t="shared" si="64"/>
        <v>148.35091540440501</v>
      </c>
      <c r="Y650" s="8"/>
      <c r="Z650" s="8"/>
      <c r="AA650" s="8"/>
      <c r="AB650" s="8">
        <f t="shared" si="62"/>
        <v>74.175457702202507</v>
      </c>
    </row>
    <row r="651" spans="1:35" x14ac:dyDescent="0.2">
      <c r="A651" s="7" t="s">
        <v>4</v>
      </c>
      <c r="B651" s="7" t="s">
        <v>36</v>
      </c>
      <c r="C651" s="7" t="s">
        <v>6</v>
      </c>
      <c r="D651" s="7">
        <v>3</v>
      </c>
      <c r="E651" s="7">
        <v>101</v>
      </c>
      <c r="F651" s="7">
        <v>1</v>
      </c>
      <c r="G651" s="7" t="s">
        <v>19</v>
      </c>
      <c r="H651" s="7" t="s">
        <v>20</v>
      </c>
      <c r="I651" s="7">
        <v>1002</v>
      </c>
      <c r="J651" s="7">
        <v>1.0491999999999999</v>
      </c>
      <c r="K651" s="7">
        <v>1002</v>
      </c>
      <c r="L651" s="7">
        <v>1.0953999999999999</v>
      </c>
      <c r="M651" s="7">
        <f t="shared" si="65"/>
        <v>4.6200000000000019E-2</v>
      </c>
      <c r="N651" s="8">
        <v>0</v>
      </c>
      <c r="O651" s="3">
        <f>AVERAGE(N651:N674)</f>
        <v>0.18333333333333332</v>
      </c>
      <c r="P651" s="8">
        <v>0</v>
      </c>
      <c r="S651" s="8"/>
      <c r="T651" s="9">
        <v>41332</v>
      </c>
      <c r="U651" s="9">
        <v>41366</v>
      </c>
      <c r="V651" s="8">
        <v>34</v>
      </c>
      <c r="W651" s="8">
        <f t="shared" si="63"/>
        <v>0</v>
      </c>
      <c r="X651" s="8">
        <f t="shared" si="64"/>
        <v>0</v>
      </c>
      <c r="Y651" s="8">
        <f>AVERAGE(X651:X656)</f>
        <v>2.33666093066569</v>
      </c>
      <c r="Z651" s="8">
        <f>_xlfn.STDEV.S(X651:X656)</f>
        <v>3.855222047648915</v>
      </c>
      <c r="AA651" s="8"/>
      <c r="AB651" s="8"/>
      <c r="AC651" s="8"/>
      <c r="AD651" s="8"/>
    </row>
    <row r="652" spans="1:35" x14ac:dyDescent="0.2">
      <c r="A652" s="7" t="s">
        <v>4</v>
      </c>
      <c r="B652" s="7" t="s">
        <v>36</v>
      </c>
      <c r="C652" s="7" t="s">
        <v>6</v>
      </c>
      <c r="D652" s="7">
        <v>3</v>
      </c>
      <c r="E652" s="7">
        <v>102</v>
      </c>
      <c r="F652" s="7">
        <v>2</v>
      </c>
      <c r="G652" s="7" t="s">
        <v>19</v>
      </c>
      <c r="H652" s="7" t="s">
        <v>20</v>
      </c>
      <c r="I652" s="7">
        <v>1012</v>
      </c>
      <c r="J652" s="7">
        <v>1.0523</v>
      </c>
      <c r="K652" s="7">
        <v>1012</v>
      </c>
      <c r="L652" s="7">
        <v>1.1194</v>
      </c>
      <c r="M652" s="7">
        <f t="shared" si="65"/>
        <v>6.7099999999999937E-2</v>
      </c>
      <c r="N652" s="8">
        <v>0.3</v>
      </c>
      <c r="P652" s="8">
        <v>0</v>
      </c>
      <c r="S652" s="8"/>
      <c r="T652" s="9">
        <v>41332</v>
      </c>
      <c r="U652" s="9">
        <v>41366</v>
      </c>
      <c r="V652" s="8">
        <v>34</v>
      </c>
      <c r="W652" s="8">
        <f t="shared" si="63"/>
        <v>0.32966870089867806</v>
      </c>
      <c r="X652" s="8">
        <f t="shared" si="64"/>
        <v>4.9130953934229264</v>
      </c>
      <c r="Y652" s="8"/>
      <c r="Z652" s="8"/>
      <c r="AA652" s="8"/>
      <c r="AB652" s="8"/>
      <c r="AC652" s="8"/>
      <c r="AD652" s="8"/>
    </row>
    <row r="653" spans="1:35" x14ac:dyDescent="0.2">
      <c r="A653" s="7" t="s">
        <v>4</v>
      </c>
      <c r="B653" s="7" t="s">
        <v>36</v>
      </c>
      <c r="C653" s="7" t="s">
        <v>6</v>
      </c>
      <c r="D653" s="7">
        <v>3</v>
      </c>
      <c r="E653" s="7">
        <v>103</v>
      </c>
      <c r="F653" s="7">
        <v>3</v>
      </c>
      <c r="G653" s="7" t="s">
        <v>19</v>
      </c>
      <c r="H653" s="7" t="s">
        <v>20</v>
      </c>
      <c r="I653" s="7">
        <v>1022</v>
      </c>
      <c r="J653" s="7">
        <v>1.0543</v>
      </c>
      <c r="K653" s="7">
        <v>1022</v>
      </c>
      <c r="L653" s="7">
        <v>1.1015999999999999</v>
      </c>
      <c r="M653" s="7">
        <f t="shared" si="65"/>
        <v>4.7299999999999898E-2</v>
      </c>
      <c r="N653" s="8">
        <v>0</v>
      </c>
      <c r="P653" s="8">
        <v>0</v>
      </c>
      <c r="S653" s="8"/>
      <c r="T653" s="9">
        <v>41332</v>
      </c>
      <c r="U653" s="9">
        <v>41366</v>
      </c>
      <c r="V653" s="8">
        <v>34</v>
      </c>
      <c r="W653" s="8">
        <f t="shared" si="63"/>
        <v>0</v>
      </c>
      <c r="X653" s="8">
        <f t="shared" si="64"/>
        <v>0</v>
      </c>
      <c r="Y653" s="8"/>
      <c r="Z653" s="8"/>
      <c r="AA653" s="8"/>
      <c r="AB653" s="8"/>
      <c r="AC653" s="8"/>
      <c r="AD653" s="8"/>
    </row>
    <row r="654" spans="1:35" x14ac:dyDescent="0.2">
      <c r="A654" s="7" t="s">
        <v>4</v>
      </c>
      <c r="B654" s="7" t="s">
        <v>36</v>
      </c>
      <c r="C654" s="7" t="s">
        <v>6</v>
      </c>
      <c r="D654" s="7">
        <v>3</v>
      </c>
      <c r="E654" s="7">
        <v>104</v>
      </c>
      <c r="F654" s="7">
        <v>4</v>
      </c>
      <c r="G654" s="7" t="s">
        <v>19</v>
      </c>
      <c r="H654" s="7" t="s">
        <v>20</v>
      </c>
      <c r="I654" s="7">
        <v>1032</v>
      </c>
      <c r="J654" s="7">
        <v>1.0443</v>
      </c>
      <c r="K654" s="7">
        <v>1032</v>
      </c>
      <c r="L654" s="7">
        <v>1.1305000000000001</v>
      </c>
      <c r="M654" s="7">
        <f t="shared" si="65"/>
        <v>8.6200000000000054E-2</v>
      </c>
      <c r="N654" s="8">
        <v>0</v>
      </c>
      <c r="P654" s="8">
        <v>0</v>
      </c>
      <c r="S654" s="8"/>
      <c r="T654" s="9">
        <v>41332</v>
      </c>
      <c r="U654" s="9">
        <v>41366</v>
      </c>
      <c r="V654" s="8">
        <v>34</v>
      </c>
      <c r="W654" s="8">
        <f t="shared" si="63"/>
        <v>0</v>
      </c>
      <c r="X654" s="8">
        <f t="shared" si="64"/>
        <v>0</v>
      </c>
      <c r="Y654" s="8"/>
      <c r="Z654" s="8"/>
      <c r="AA654" s="8"/>
      <c r="AB654" s="8"/>
      <c r="AC654" s="8"/>
      <c r="AD654" s="8"/>
    </row>
    <row r="655" spans="1:35" x14ac:dyDescent="0.2">
      <c r="A655" s="7" t="s">
        <v>4</v>
      </c>
      <c r="B655" s="7" t="s">
        <v>36</v>
      </c>
      <c r="C655" s="7" t="s">
        <v>6</v>
      </c>
      <c r="D655" s="7">
        <v>3</v>
      </c>
      <c r="E655" s="7">
        <v>105</v>
      </c>
      <c r="F655" s="7">
        <v>5</v>
      </c>
      <c r="G655" s="7" t="s">
        <v>19</v>
      </c>
      <c r="H655" s="7" t="s">
        <v>20</v>
      </c>
      <c r="I655" s="7">
        <v>1042</v>
      </c>
      <c r="J655" s="7">
        <v>1.0532999999999999</v>
      </c>
      <c r="K655" s="7">
        <v>1042</v>
      </c>
      <c r="L655" s="7">
        <v>1.0765</v>
      </c>
      <c r="M655" s="7">
        <f t="shared" si="65"/>
        <v>2.3200000000000109E-2</v>
      </c>
      <c r="N655" s="8">
        <v>0</v>
      </c>
      <c r="P655" s="8">
        <v>0</v>
      </c>
      <c r="S655" s="8"/>
      <c r="T655" s="9">
        <v>41332</v>
      </c>
      <c r="U655" s="9">
        <v>41366</v>
      </c>
      <c r="V655" s="8">
        <v>34</v>
      </c>
      <c r="W655" s="8">
        <f t="shared" si="63"/>
        <v>0</v>
      </c>
      <c r="X655" s="8">
        <f t="shared" si="64"/>
        <v>0</v>
      </c>
      <c r="Y655" s="8"/>
      <c r="Z655" s="8"/>
      <c r="AA655" s="8"/>
      <c r="AB655" s="8"/>
      <c r="AC655" s="8"/>
      <c r="AD655" s="8"/>
    </row>
    <row r="656" spans="1:35" x14ac:dyDescent="0.2">
      <c r="A656" s="7" t="s">
        <v>4</v>
      </c>
      <c r="B656" s="7" t="s">
        <v>36</v>
      </c>
      <c r="C656" s="7" t="s">
        <v>6</v>
      </c>
      <c r="D656" s="7">
        <v>3</v>
      </c>
      <c r="E656" s="7">
        <v>106</v>
      </c>
      <c r="F656" s="7">
        <v>6</v>
      </c>
      <c r="G656" s="7" t="s">
        <v>19</v>
      </c>
      <c r="H656" s="7" t="s">
        <v>20</v>
      </c>
      <c r="I656" s="7">
        <v>1052</v>
      </c>
      <c r="J656" s="7">
        <v>1.0524</v>
      </c>
      <c r="K656" s="7">
        <v>1052</v>
      </c>
      <c r="L656" s="7">
        <v>1.1248</v>
      </c>
      <c r="M656" s="7">
        <f t="shared" si="65"/>
        <v>7.240000000000002E-2</v>
      </c>
      <c r="N656" s="8">
        <v>0.6</v>
      </c>
      <c r="P656" s="8">
        <v>0</v>
      </c>
      <c r="S656" s="8"/>
      <c r="T656" s="9">
        <v>41332</v>
      </c>
      <c r="U656" s="9">
        <v>41366</v>
      </c>
      <c r="V656" s="8">
        <v>34</v>
      </c>
      <c r="W656" s="8">
        <f t="shared" si="63"/>
        <v>0.65933740179735612</v>
      </c>
      <c r="X656" s="8">
        <f t="shared" si="64"/>
        <v>9.1068701905712146</v>
      </c>
      <c r="Y656" s="8"/>
      <c r="Z656" s="8"/>
      <c r="AA656" s="8"/>
      <c r="AB656" s="8"/>
      <c r="AC656" s="8"/>
      <c r="AD656" s="8"/>
    </row>
    <row r="657" spans="1:30" x14ac:dyDescent="0.2">
      <c r="A657" s="7" t="s">
        <v>4</v>
      </c>
      <c r="B657" s="7" t="s">
        <v>36</v>
      </c>
      <c r="C657" s="7" t="s">
        <v>6</v>
      </c>
      <c r="D657" s="7">
        <v>7</v>
      </c>
      <c r="E657" s="7">
        <v>107</v>
      </c>
      <c r="F657" s="7">
        <v>1</v>
      </c>
      <c r="G657" s="7" t="s">
        <v>19</v>
      </c>
      <c r="H657" s="7" t="s">
        <v>20</v>
      </c>
      <c r="I657" s="7">
        <v>1182</v>
      </c>
      <c r="J657" s="7">
        <v>1.0458000000000001</v>
      </c>
      <c r="K657" s="7">
        <v>1182</v>
      </c>
      <c r="N657" s="8"/>
      <c r="S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x14ac:dyDescent="0.2">
      <c r="A658" s="7" t="s">
        <v>4</v>
      </c>
      <c r="B658" s="7" t="s">
        <v>36</v>
      </c>
      <c r="C658" s="7" t="s">
        <v>6</v>
      </c>
      <c r="D658" s="7">
        <v>7</v>
      </c>
      <c r="E658" s="7">
        <v>108</v>
      </c>
      <c r="F658" s="7">
        <v>2</v>
      </c>
      <c r="G658" s="7" t="s">
        <v>19</v>
      </c>
      <c r="H658" s="7" t="s">
        <v>20</v>
      </c>
      <c r="I658" s="7">
        <v>1192</v>
      </c>
      <c r="J658" s="7">
        <v>1.0502</v>
      </c>
      <c r="K658" s="7">
        <v>1192</v>
      </c>
      <c r="N658" s="8"/>
      <c r="S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x14ac:dyDescent="0.2">
      <c r="A659" s="7" t="s">
        <v>4</v>
      </c>
      <c r="B659" s="7" t="s">
        <v>36</v>
      </c>
      <c r="C659" s="7" t="s">
        <v>6</v>
      </c>
      <c r="D659" s="7">
        <v>7</v>
      </c>
      <c r="E659" s="7">
        <v>109</v>
      </c>
      <c r="F659" s="7">
        <v>3</v>
      </c>
      <c r="G659" s="7" t="s">
        <v>19</v>
      </c>
      <c r="H659" s="7" t="s">
        <v>20</v>
      </c>
      <c r="I659" s="7">
        <v>1202</v>
      </c>
      <c r="J659" s="7">
        <v>1.0470999999999999</v>
      </c>
      <c r="K659" s="7">
        <v>1202</v>
      </c>
      <c r="N659" s="8"/>
      <c r="S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x14ac:dyDescent="0.2">
      <c r="A660" s="7" t="s">
        <v>4</v>
      </c>
      <c r="B660" s="7" t="s">
        <v>36</v>
      </c>
      <c r="C660" s="7" t="s">
        <v>6</v>
      </c>
      <c r="D660" s="7">
        <v>7</v>
      </c>
      <c r="E660" s="7">
        <v>110</v>
      </c>
      <c r="F660" s="7">
        <v>4</v>
      </c>
      <c r="G660" s="7" t="s">
        <v>19</v>
      </c>
      <c r="H660" s="7" t="s">
        <v>20</v>
      </c>
      <c r="I660" s="7">
        <v>1212</v>
      </c>
      <c r="J660" s="7">
        <v>1.0511999999999999</v>
      </c>
      <c r="K660" s="7">
        <v>1212</v>
      </c>
      <c r="N660" s="8"/>
      <c r="S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x14ac:dyDescent="0.2">
      <c r="A661" s="7" t="s">
        <v>4</v>
      </c>
      <c r="B661" s="7" t="s">
        <v>36</v>
      </c>
      <c r="C661" s="7" t="s">
        <v>6</v>
      </c>
      <c r="D661" s="7">
        <v>7</v>
      </c>
      <c r="E661" s="7">
        <v>111</v>
      </c>
      <c r="F661" s="7">
        <v>5</v>
      </c>
      <c r="G661" s="7" t="s">
        <v>19</v>
      </c>
      <c r="H661" s="7" t="s">
        <v>20</v>
      </c>
      <c r="I661" s="7">
        <v>1222</v>
      </c>
      <c r="J661" s="7">
        <v>1.0492999999999999</v>
      </c>
      <c r="K661" s="7">
        <v>1222</v>
      </c>
      <c r="N661" s="8"/>
      <c r="S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x14ac:dyDescent="0.2">
      <c r="A662" s="7" t="s">
        <v>4</v>
      </c>
      <c r="B662" s="7" t="s">
        <v>36</v>
      </c>
      <c r="C662" s="7" t="s">
        <v>6</v>
      </c>
      <c r="D662" s="7">
        <v>7</v>
      </c>
      <c r="E662" s="7">
        <v>112</v>
      </c>
      <c r="F662" s="7">
        <v>6</v>
      </c>
      <c r="G662" s="7" t="s">
        <v>19</v>
      </c>
      <c r="H662" s="7" t="s">
        <v>20</v>
      </c>
      <c r="I662" s="7">
        <v>1232</v>
      </c>
      <c r="J662" s="7">
        <v>1.0532999999999999</v>
      </c>
      <c r="K662" s="7">
        <v>1232</v>
      </c>
      <c r="N662" s="8"/>
      <c r="S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x14ac:dyDescent="0.2">
      <c r="A663" s="7" t="s">
        <v>4</v>
      </c>
      <c r="B663" s="7" t="s">
        <v>36</v>
      </c>
      <c r="C663" s="7" t="s">
        <v>6</v>
      </c>
      <c r="D663" s="7">
        <v>24</v>
      </c>
      <c r="E663" s="7">
        <v>113</v>
      </c>
      <c r="F663" s="7">
        <v>1</v>
      </c>
      <c r="G663" s="7" t="s">
        <v>19</v>
      </c>
      <c r="H663" s="7" t="s">
        <v>20</v>
      </c>
      <c r="I663" s="7">
        <v>1362</v>
      </c>
      <c r="J663" s="7">
        <v>1.0499000000000001</v>
      </c>
      <c r="K663" s="7">
        <v>1362</v>
      </c>
      <c r="L663" s="7">
        <v>1.1024</v>
      </c>
      <c r="M663" s="7">
        <f t="shared" ref="M663:M694" si="66">L663-J663</f>
        <v>5.2499999999999991E-2</v>
      </c>
      <c r="N663" s="8">
        <v>0.5</v>
      </c>
      <c r="P663" s="8">
        <v>0</v>
      </c>
      <c r="S663" s="8"/>
      <c r="T663" s="9">
        <v>41332</v>
      </c>
      <c r="U663" s="9">
        <v>41366</v>
      </c>
      <c r="V663" s="8">
        <v>34</v>
      </c>
      <c r="W663" s="8">
        <f t="shared" ref="W663:W694" si="67">N663*EXP((LN(2)/$S$3)*V663)</f>
        <v>0.54944783483113013</v>
      </c>
      <c r="X663" s="8">
        <f t="shared" ref="X663:X694" si="68">W663/M663</f>
        <v>10.465673044402481</v>
      </c>
      <c r="Y663" s="8">
        <f>AVERAGE(X663:X668)</f>
        <v>6.2113344084665023</v>
      </c>
      <c r="Z663" s="8">
        <f>_xlfn.STDEV.S(X663:X668)</f>
        <v>10.921642161297658</v>
      </c>
      <c r="AA663" s="8"/>
      <c r="AB663" s="8"/>
      <c r="AC663" s="8"/>
      <c r="AD663" s="8"/>
    </row>
    <row r="664" spans="1:30" x14ac:dyDescent="0.2">
      <c r="A664" s="7" t="s">
        <v>4</v>
      </c>
      <c r="B664" s="7" t="s">
        <v>36</v>
      </c>
      <c r="C664" s="7" t="s">
        <v>6</v>
      </c>
      <c r="D664" s="7">
        <v>24</v>
      </c>
      <c r="E664" s="7">
        <v>114</v>
      </c>
      <c r="F664" s="7">
        <v>2</v>
      </c>
      <c r="G664" s="7" t="s">
        <v>19</v>
      </c>
      <c r="H664" s="7" t="s">
        <v>20</v>
      </c>
      <c r="I664" s="7">
        <v>1372</v>
      </c>
      <c r="J664" s="7">
        <v>1.0472999999999999</v>
      </c>
      <c r="K664" s="7">
        <v>1372</v>
      </c>
      <c r="L664" s="7">
        <v>1.1214</v>
      </c>
      <c r="M664" s="7">
        <f t="shared" si="66"/>
        <v>7.4100000000000055E-2</v>
      </c>
      <c r="N664" s="8">
        <v>0</v>
      </c>
      <c r="P664" s="8">
        <v>0</v>
      </c>
      <c r="S664" s="8"/>
      <c r="T664" s="9">
        <v>41332</v>
      </c>
      <c r="U664" s="9">
        <v>41366</v>
      </c>
      <c r="V664" s="8">
        <v>34</v>
      </c>
      <c r="W664" s="8">
        <f t="shared" si="67"/>
        <v>0</v>
      </c>
      <c r="X664" s="8">
        <f t="shared" si="68"/>
        <v>0</v>
      </c>
      <c r="Y664" s="8"/>
      <c r="Z664" s="8"/>
      <c r="AA664" s="8"/>
      <c r="AB664" s="8"/>
      <c r="AC664" s="8"/>
      <c r="AD664" s="8"/>
    </row>
    <row r="665" spans="1:30" x14ac:dyDescent="0.2">
      <c r="A665" s="7" t="s">
        <v>4</v>
      </c>
      <c r="B665" s="7" t="s">
        <v>36</v>
      </c>
      <c r="C665" s="7" t="s">
        <v>6</v>
      </c>
      <c r="D665" s="7">
        <v>24</v>
      </c>
      <c r="E665" s="7">
        <v>115</v>
      </c>
      <c r="F665" s="7">
        <v>4</v>
      </c>
      <c r="G665" s="7" t="s">
        <v>19</v>
      </c>
      <c r="H665" s="7" t="s">
        <v>20</v>
      </c>
      <c r="I665" s="7">
        <v>1382</v>
      </c>
      <c r="J665" s="7">
        <v>1.0580000000000001</v>
      </c>
      <c r="K665" s="7">
        <v>1382</v>
      </c>
      <c r="L665" s="7">
        <v>1.1345000000000001</v>
      </c>
      <c r="M665" s="7">
        <f t="shared" si="66"/>
        <v>7.6500000000000012E-2</v>
      </c>
      <c r="N665" s="8">
        <v>0</v>
      </c>
      <c r="P665" s="8">
        <v>0</v>
      </c>
      <c r="S665" s="8"/>
      <c r="T665" s="9">
        <v>41332</v>
      </c>
      <c r="U665" s="9">
        <v>41366</v>
      </c>
      <c r="V665" s="8">
        <v>34</v>
      </c>
      <c r="W665" s="8">
        <f t="shared" si="67"/>
        <v>0</v>
      </c>
      <c r="X665" s="8">
        <f t="shared" si="68"/>
        <v>0</v>
      </c>
      <c r="Y665" s="8"/>
      <c r="Z665" s="8"/>
      <c r="AA665" s="8"/>
      <c r="AB665" s="8"/>
      <c r="AC665" s="8"/>
      <c r="AD665" s="8"/>
    </row>
    <row r="666" spans="1:30" x14ac:dyDescent="0.2">
      <c r="A666" s="7" t="s">
        <v>4</v>
      </c>
      <c r="B666" s="7" t="s">
        <v>36</v>
      </c>
      <c r="C666" s="7" t="s">
        <v>6</v>
      </c>
      <c r="D666" s="7">
        <v>24</v>
      </c>
      <c r="E666" s="7">
        <v>116</v>
      </c>
      <c r="F666" s="7">
        <v>3</v>
      </c>
      <c r="G666" s="7" t="s">
        <v>19</v>
      </c>
      <c r="H666" s="7" t="s">
        <v>20</v>
      </c>
      <c r="I666" s="7">
        <v>1392</v>
      </c>
      <c r="J666" s="7">
        <v>1.0573999999999999</v>
      </c>
      <c r="K666" s="7">
        <v>1392</v>
      </c>
      <c r="L666" s="7">
        <v>1.1148</v>
      </c>
      <c r="M666" s="7">
        <f t="shared" si="66"/>
        <v>5.7400000000000118E-2</v>
      </c>
      <c r="N666" s="8">
        <v>1.4</v>
      </c>
      <c r="P666" s="8">
        <v>0</v>
      </c>
      <c r="S666" s="8"/>
      <c r="T666" s="9">
        <v>41332</v>
      </c>
      <c r="U666" s="9">
        <v>41366</v>
      </c>
      <c r="V666" s="8">
        <v>34</v>
      </c>
      <c r="W666" s="8">
        <f t="shared" si="67"/>
        <v>1.5384539375271642</v>
      </c>
      <c r="X666" s="8">
        <f t="shared" si="68"/>
        <v>26.802333406396535</v>
      </c>
      <c r="Y666" s="8"/>
      <c r="Z666" s="8"/>
      <c r="AA666" s="8"/>
      <c r="AB666" s="8"/>
      <c r="AC666" s="8"/>
      <c r="AD666" s="8"/>
    </row>
    <row r="667" spans="1:30" x14ac:dyDescent="0.2">
      <c r="A667" s="7" t="s">
        <v>4</v>
      </c>
      <c r="B667" s="7" t="s">
        <v>36</v>
      </c>
      <c r="C667" s="7" t="s">
        <v>6</v>
      </c>
      <c r="D667" s="7">
        <v>24</v>
      </c>
      <c r="E667" s="7">
        <v>117</v>
      </c>
      <c r="F667" s="7">
        <v>5</v>
      </c>
      <c r="G667" s="7" t="s">
        <v>19</v>
      </c>
      <c r="H667" s="7" t="s">
        <v>20</v>
      </c>
      <c r="I667" s="7">
        <v>1409</v>
      </c>
      <c r="J667" s="7">
        <v>1.0491999999999999</v>
      </c>
      <c r="K667" s="7">
        <v>1409</v>
      </c>
      <c r="L667" s="7">
        <v>1.1026</v>
      </c>
      <c r="M667" s="7">
        <f t="shared" si="66"/>
        <v>5.3400000000000114E-2</v>
      </c>
      <c r="N667" s="8">
        <v>0</v>
      </c>
      <c r="P667" s="8">
        <v>0</v>
      </c>
      <c r="S667" s="8"/>
      <c r="T667" s="9">
        <v>41332</v>
      </c>
      <c r="U667" s="9">
        <v>41366</v>
      </c>
      <c r="V667" s="8">
        <v>34</v>
      </c>
      <c r="W667" s="8">
        <f t="shared" si="67"/>
        <v>0</v>
      </c>
      <c r="X667" s="8">
        <f t="shared" si="68"/>
        <v>0</v>
      </c>
      <c r="Y667" s="8"/>
      <c r="Z667" s="8"/>
      <c r="AA667" s="8"/>
      <c r="AB667" s="8"/>
      <c r="AC667" s="8"/>
      <c r="AD667" s="8"/>
    </row>
    <row r="668" spans="1:30" x14ac:dyDescent="0.2">
      <c r="A668" s="7" t="s">
        <v>4</v>
      </c>
      <c r="B668" s="7" t="s">
        <v>36</v>
      </c>
      <c r="C668" s="7" t="s">
        <v>6</v>
      </c>
      <c r="D668" s="7">
        <v>24</v>
      </c>
      <c r="E668" s="7">
        <v>118</v>
      </c>
      <c r="F668" s="7">
        <v>6</v>
      </c>
      <c r="G668" s="7" t="s">
        <v>19</v>
      </c>
      <c r="H668" s="7" t="s">
        <v>20</v>
      </c>
      <c r="I668" s="7">
        <v>1412</v>
      </c>
      <c r="J668" s="7">
        <v>1.0439000000000001</v>
      </c>
      <c r="K668" s="7">
        <v>1412</v>
      </c>
      <c r="L668" s="7">
        <v>1.105</v>
      </c>
      <c r="M668" s="7">
        <f t="shared" si="66"/>
        <v>6.1099999999999932E-2</v>
      </c>
      <c r="N668" s="8">
        <v>0</v>
      </c>
      <c r="P668" s="8">
        <v>0</v>
      </c>
      <c r="S668" s="8"/>
      <c r="T668" s="9">
        <v>41332</v>
      </c>
      <c r="U668" s="9">
        <v>41366</v>
      </c>
      <c r="V668" s="8">
        <v>34</v>
      </c>
      <c r="W668" s="8">
        <f t="shared" si="67"/>
        <v>0</v>
      </c>
      <c r="X668" s="8">
        <f t="shared" si="68"/>
        <v>0</v>
      </c>
      <c r="Y668" s="8"/>
      <c r="Z668" s="8"/>
      <c r="AA668" s="8"/>
      <c r="AB668" s="8"/>
      <c r="AC668" s="8"/>
      <c r="AD668" s="8"/>
    </row>
    <row r="669" spans="1:30" x14ac:dyDescent="0.2">
      <c r="A669" s="7" t="s">
        <v>4</v>
      </c>
      <c r="B669" s="7" t="s">
        <v>36</v>
      </c>
      <c r="C669" s="7" t="s">
        <v>6</v>
      </c>
      <c r="D669" s="7">
        <v>48</v>
      </c>
      <c r="E669" s="7">
        <v>119</v>
      </c>
      <c r="F669" s="7">
        <v>1</v>
      </c>
      <c r="G669" s="7" t="s">
        <v>19</v>
      </c>
      <c r="H669" s="7" t="s">
        <v>20</v>
      </c>
      <c r="I669" s="7">
        <v>1542</v>
      </c>
      <c r="J669" s="7">
        <v>1.0536000000000001</v>
      </c>
      <c r="K669" s="7">
        <v>1542</v>
      </c>
      <c r="L669" s="7">
        <v>1.1123000000000001</v>
      </c>
      <c r="M669" s="7">
        <f t="shared" si="66"/>
        <v>5.8699999999999974E-2</v>
      </c>
      <c r="N669" s="8">
        <v>0.3</v>
      </c>
      <c r="P669" s="8">
        <v>0</v>
      </c>
      <c r="S669" s="8"/>
      <c r="T669" s="9">
        <v>41332</v>
      </c>
      <c r="U669" s="9">
        <v>41366</v>
      </c>
      <c r="V669" s="8">
        <v>34</v>
      </c>
      <c r="W669" s="8">
        <f t="shared" si="67"/>
        <v>0.32966870089867806</v>
      </c>
      <c r="X669" s="8">
        <f t="shared" si="68"/>
        <v>5.6161618551733934</v>
      </c>
      <c r="Y669" s="8">
        <f>AVERAGE(X669:X674)</f>
        <v>1.4310250252596461</v>
      </c>
      <c r="Z669" s="8">
        <f>_xlfn.STDEV.S(X669:X674)</f>
        <v>2.3696037106085583</v>
      </c>
      <c r="AA669" s="8"/>
      <c r="AB669" s="8"/>
      <c r="AC669" s="8"/>
      <c r="AD669" s="8"/>
    </row>
    <row r="670" spans="1:30" x14ac:dyDescent="0.2">
      <c r="A670" s="7" t="s">
        <v>4</v>
      </c>
      <c r="B670" s="7" t="s">
        <v>36</v>
      </c>
      <c r="C670" s="7" t="s">
        <v>6</v>
      </c>
      <c r="D670" s="7">
        <v>48</v>
      </c>
      <c r="E670" s="7">
        <v>120</v>
      </c>
      <c r="F670" s="7">
        <v>2</v>
      </c>
      <c r="G670" s="7" t="s">
        <v>19</v>
      </c>
      <c r="H670" s="7" t="s">
        <v>20</v>
      </c>
      <c r="I670" s="7">
        <v>1552</v>
      </c>
      <c r="J670" s="7">
        <v>1.0546</v>
      </c>
      <c r="K670" s="7">
        <v>1552</v>
      </c>
      <c r="L670" s="7">
        <v>1.1286</v>
      </c>
      <c r="M670" s="7">
        <f t="shared" si="66"/>
        <v>7.4000000000000066E-2</v>
      </c>
      <c r="N670" s="8">
        <v>0.2</v>
      </c>
      <c r="P670" s="8">
        <v>0</v>
      </c>
      <c r="S670" s="8"/>
      <c r="T670" s="9">
        <v>41332</v>
      </c>
      <c r="U670" s="9">
        <v>41366</v>
      </c>
      <c r="V670" s="8">
        <v>34</v>
      </c>
      <c r="W670" s="8">
        <f t="shared" si="67"/>
        <v>0.21977913393245208</v>
      </c>
      <c r="X670" s="8">
        <f t="shared" si="68"/>
        <v>2.9699882963844848</v>
      </c>
      <c r="Y670" s="8"/>
      <c r="Z670" s="8"/>
      <c r="AA670" s="8"/>
      <c r="AB670" s="8"/>
      <c r="AC670" s="8"/>
      <c r="AD670" s="8"/>
    </row>
    <row r="671" spans="1:30" x14ac:dyDescent="0.2">
      <c r="A671" s="7" t="s">
        <v>4</v>
      </c>
      <c r="B671" s="7" t="s">
        <v>36</v>
      </c>
      <c r="C671" s="7" t="s">
        <v>6</v>
      </c>
      <c r="D671" s="7">
        <v>48</v>
      </c>
      <c r="E671" s="7">
        <v>121</v>
      </c>
      <c r="F671" s="7">
        <v>3</v>
      </c>
      <c r="G671" s="7" t="s">
        <v>19</v>
      </c>
      <c r="H671" s="7" t="s">
        <v>20</v>
      </c>
      <c r="I671" s="7">
        <v>1562</v>
      </c>
      <c r="J671" s="7">
        <v>1.0561</v>
      </c>
      <c r="K671" s="7">
        <v>1562</v>
      </c>
      <c r="L671" s="7">
        <v>1.1302000000000001</v>
      </c>
      <c r="M671" s="7">
        <f t="shared" si="66"/>
        <v>7.4100000000000055E-2</v>
      </c>
      <c r="N671" s="8">
        <v>0</v>
      </c>
      <c r="P671" s="8">
        <v>0</v>
      </c>
      <c r="S671" s="8"/>
      <c r="T671" s="9">
        <v>41332</v>
      </c>
      <c r="U671" s="9">
        <v>41366</v>
      </c>
      <c r="V671" s="8">
        <v>34</v>
      </c>
      <c r="W671" s="8">
        <f t="shared" si="67"/>
        <v>0</v>
      </c>
      <c r="X671" s="8">
        <f t="shared" si="68"/>
        <v>0</v>
      </c>
      <c r="Y671" s="8"/>
      <c r="Z671" s="8"/>
      <c r="AA671" s="8"/>
      <c r="AB671" s="8"/>
      <c r="AC671" s="8"/>
      <c r="AD671" s="8"/>
    </row>
    <row r="672" spans="1:30" x14ac:dyDescent="0.2">
      <c r="A672" s="7" t="s">
        <v>4</v>
      </c>
      <c r="B672" s="7" t="s">
        <v>36</v>
      </c>
      <c r="C672" s="7" t="s">
        <v>6</v>
      </c>
      <c r="D672" s="7">
        <v>48</v>
      </c>
      <c r="E672" s="7">
        <v>122</v>
      </c>
      <c r="F672" s="7">
        <v>4</v>
      </c>
      <c r="G672" s="7" t="s">
        <v>19</v>
      </c>
      <c r="H672" s="7" t="s">
        <v>20</v>
      </c>
      <c r="I672" s="7">
        <v>1572</v>
      </c>
      <c r="J672" s="7">
        <v>1.0549999999999999</v>
      </c>
      <c r="K672" s="7">
        <v>1572</v>
      </c>
      <c r="L672" s="7">
        <v>1.1284000000000001</v>
      </c>
      <c r="M672" s="7">
        <f t="shared" si="66"/>
        <v>7.3400000000000132E-2</v>
      </c>
      <c r="N672" s="8">
        <v>0</v>
      </c>
      <c r="P672" s="8">
        <v>0</v>
      </c>
      <c r="S672" s="8"/>
      <c r="T672" s="9">
        <v>41332</v>
      </c>
      <c r="U672" s="9">
        <v>41366</v>
      </c>
      <c r="V672" s="8">
        <v>34</v>
      </c>
      <c r="W672" s="8">
        <f t="shared" si="67"/>
        <v>0</v>
      </c>
      <c r="X672" s="8">
        <f t="shared" si="68"/>
        <v>0</v>
      </c>
      <c r="Y672" s="8"/>
      <c r="Z672" s="8"/>
      <c r="AA672" s="8"/>
      <c r="AB672" s="8"/>
      <c r="AC672" s="8"/>
      <c r="AD672" s="8"/>
    </row>
    <row r="673" spans="1:32" x14ac:dyDescent="0.2">
      <c r="A673" s="7" t="s">
        <v>4</v>
      </c>
      <c r="B673" s="7" t="s">
        <v>36</v>
      </c>
      <c r="C673" s="7" t="s">
        <v>6</v>
      </c>
      <c r="D673" s="7">
        <v>48</v>
      </c>
      <c r="E673" s="7">
        <v>123</v>
      </c>
      <c r="F673" s="7">
        <v>5</v>
      </c>
      <c r="G673" s="7" t="s">
        <v>19</v>
      </c>
      <c r="H673" s="7" t="s">
        <v>20</v>
      </c>
      <c r="I673" s="7">
        <v>1582</v>
      </c>
      <c r="J673" s="7">
        <v>1.0611999999999999</v>
      </c>
      <c r="K673" s="7">
        <v>1582</v>
      </c>
      <c r="L673" s="7">
        <v>1.1019000000000001</v>
      </c>
      <c r="M673" s="7">
        <f t="shared" si="66"/>
        <v>4.070000000000018E-2</v>
      </c>
      <c r="N673" s="8">
        <v>0</v>
      </c>
      <c r="P673" s="8">
        <v>0</v>
      </c>
      <c r="S673" s="8"/>
      <c r="T673" s="9">
        <v>41332</v>
      </c>
      <c r="U673" s="9">
        <v>41366</v>
      </c>
      <c r="V673" s="8">
        <v>34</v>
      </c>
      <c r="W673" s="8">
        <f t="shared" si="67"/>
        <v>0</v>
      </c>
      <c r="X673" s="8">
        <f t="shared" si="68"/>
        <v>0</v>
      </c>
      <c r="Y673" s="8"/>
      <c r="Z673" s="8"/>
      <c r="AA673" s="8"/>
      <c r="AB673" s="8"/>
      <c r="AC673" s="8"/>
      <c r="AD673" s="8"/>
    </row>
    <row r="674" spans="1:32" x14ac:dyDescent="0.2">
      <c r="A674" s="7" t="s">
        <v>4</v>
      </c>
      <c r="B674" s="7" t="s">
        <v>36</v>
      </c>
      <c r="C674" s="7" t="s">
        <v>6</v>
      </c>
      <c r="D674" s="7">
        <v>48</v>
      </c>
      <c r="E674" s="7">
        <v>124</v>
      </c>
      <c r="F674" s="7">
        <v>6</v>
      </c>
      <c r="G674" s="7" t="s">
        <v>19</v>
      </c>
      <c r="H674" s="7" t="s">
        <v>20</v>
      </c>
      <c r="I674" s="7">
        <v>1592</v>
      </c>
      <c r="J674" s="7">
        <v>1.0557000000000001</v>
      </c>
      <c r="K674" s="7">
        <v>1592</v>
      </c>
      <c r="L674" s="7">
        <v>1.0812999999999999</v>
      </c>
      <c r="M674" s="7">
        <f t="shared" si="66"/>
        <v>2.5599999999999845E-2</v>
      </c>
      <c r="N674" s="8">
        <v>0</v>
      </c>
      <c r="P674" s="8">
        <v>0</v>
      </c>
      <c r="S674" s="8"/>
      <c r="T674" s="9">
        <v>41332</v>
      </c>
      <c r="U674" s="9">
        <v>41366</v>
      </c>
      <c r="V674" s="8">
        <v>34</v>
      </c>
      <c r="W674" s="8">
        <f t="shared" si="67"/>
        <v>0</v>
      </c>
      <c r="X674" s="8">
        <f t="shared" si="68"/>
        <v>0</v>
      </c>
      <c r="Y674" s="8"/>
      <c r="Z674" s="8"/>
      <c r="AA674" s="8"/>
      <c r="AB674" s="8"/>
      <c r="AC674" s="8"/>
      <c r="AD674" s="8"/>
    </row>
    <row r="675" spans="1:32" x14ac:dyDescent="0.2">
      <c r="A675" s="7" t="s">
        <v>4</v>
      </c>
      <c r="B675" s="7" t="s">
        <v>36</v>
      </c>
      <c r="C675" s="7" t="s">
        <v>7</v>
      </c>
      <c r="D675" s="7">
        <v>3</v>
      </c>
      <c r="E675" s="7">
        <v>125</v>
      </c>
      <c r="F675" s="7">
        <v>1</v>
      </c>
      <c r="G675" s="7" t="s">
        <v>19</v>
      </c>
      <c r="H675" s="7" t="s">
        <v>20</v>
      </c>
      <c r="I675" s="7">
        <v>1062</v>
      </c>
      <c r="J675" s="7">
        <v>1.0462</v>
      </c>
      <c r="K675" s="7">
        <v>1062</v>
      </c>
      <c r="L675" s="7">
        <v>1.0839000000000001</v>
      </c>
      <c r="M675" s="7">
        <f t="shared" si="66"/>
        <v>3.7700000000000067E-2</v>
      </c>
      <c r="N675" s="8">
        <v>0.8</v>
      </c>
      <c r="S675" s="8"/>
      <c r="T675" s="9">
        <v>41332</v>
      </c>
      <c r="U675" s="9">
        <v>41366</v>
      </c>
      <c r="V675" s="8">
        <v>34</v>
      </c>
      <c r="W675" s="8">
        <f t="shared" si="67"/>
        <v>0.8791165357298083</v>
      </c>
      <c r="X675" s="8">
        <f t="shared" si="68"/>
        <v>23.318741000790631</v>
      </c>
      <c r="Y675" s="8">
        <f>AVERAGE(X675:X680)</f>
        <v>5.7942618155176406</v>
      </c>
      <c r="Z675" s="8">
        <f>_xlfn.STDEV.S(X675:X680)</f>
        <v>9.7298795113296279</v>
      </c>
      <c r="AA675" s="8"/>
      <c r="AB675" s="8">
        <f t="shared" ref="AB675:AB698" si="69">X675/2.4</f>
        <v>9.7161420836627634</v>
      </c>
      <c r="AC675" s="3">
        <f>AVERAGE(AB675:AB680)</f>
        <v>2.4142757564656838</v>
      </c>
      <c r="AD675" s="3">
        <f>_xlfn.STDEV.S(AB675:AB680)</f>
        <v>4.0541164630540125</v>
      </c>
      <c r="AE675" s="3">
        <f>AVERAGE(AC675:AC693)</f>
        <v>10.832859694792507</v>
      </c>
      <c r="AF675" s="3">
        <f>_xlfn.STDEV.S(AC675:AC693)</f>
        <v>8.6631419188832837</v>
      </c>
    </row>
    <row r="676" spans="1:32" x14ac:dyDescent="0.2">
      <c r="A676" s="7" t="s">
        <v>4</v>
      </c>
      <c r="B676" s="7" t="s">
        <v>36</v>
      </c>
      <c r="C676" s="7" t="s">
        <v>7</v>
      </c>
      <c r="D676" s="7">
        <v>3</v>
      </c>
      <c r="E676" s="7">
        <v>126</v>
      </c>
      <c r="F676" s="7">
        <v>2</v>
      </c>
      <c r="G676" s="7" t="s">
        <v>19</v>
      </c>
      <c r="H676" s="7" t="s">
        <v>20</v>
      </c>
      <c r="I676" s="7">
        <v>1072</v>
      </c>
      <c r="J676" s="7">
        <v>1.0546</v>
      </c>
      <c r="K676" s="7">
        <v>1072</v>
      </c>
      <c r="L676" s="7">
        <v>1.093</v>
      </c>
      <c r="M676" s="7">
        <f t="shared" si="66"/>
        <v>3.839999999999999E-2</v>
      </c>
      <c r="N676" s="8">
        <v>0.4</v>
      </c>
      <c r="S676" s="8"/>
      <c r="T676" s="9">
        <v>41332</v>
      </c>
      <c r="U676" s="9">
        <v>41366</v>
      </c>
      <c r="V676" s="8">
        <v>34</v>
      </c>
      <c r="W676" s="8">
        <f t="shared" si="67"/>
        <v>0.43955826786490415</v>
      </c>
      <c r="X676" s="8">
        <f t="shared" si="68"/>
        <v>11.446829892315215</v>
      </c>
      <c r="Y676" s="8"/>
      <c r="Z676" s="8"/>
      <c r="AA676" s="8"/>
      <c r="AB676" s="8">
        <f t="shared" si="69"/>
        <v>4.7695124551313395</v>
      </c>
    </row>
    <row r="677" spans="1:32" x14ac:dyDescent="0.2">
      <c r="A677" s="7" t="s">
        <v>4</v>
      </c>
      <c r="B677" s="7" t="s">
        <v>36</v>
      </c>
      <c r="C677" s="7" t="s">
        <v>7</v>
      </c>
      <c r="D677" s="7">
        <v>3</v>
      </c>
      <c r="E677" s="7">
        <v>127</v>
      </c>
      <c r="F677" s="7">
        <v>3</v>
      </c>
      <c r="G677" s="7" t="s">
        <v>19</v>
      </c>
      <c r="H677" s="7" t="s">
        <v>20</v>
      </c>
      <c r="I677" s="7">
        <v>1082</v>
      </c>
      <c r="J677" s="7">
        <v>1.0505</v>
      </c>
      <c r="K677" s="7">
        <v>1082</v>
      </c>
      <c r="L677" s="7">
        <v>1.115</v>
      </c>
      <c r="M677" s="7">
        <f t="shared" si="66"/>
        <v>6.4500000000000002E-2</v>
      </c>
      <c r="N677" s="8">
        <v>0</v>
      </c>
      <c r="S677" s="8"/>
      <c r="T677" s="9">
        <v>41332</v>
      </c>
      <c r="U677" s="9">
        <v>41366</v>
      </c>
      <c r="V677" s="8">
        <v>34</v>
      </c>
      <c r="W677" s="8">
        <f t="shared" si="67"/>
        <v>0</v>
      </c>
      <c r="X677" s="8">
        <f t="shared" si="68"/>
        <v>0</v>
      </c>
      <c r="Y677" s="8"/>
      <c r="Z677" s="8"/>
      <c r="AA677" s="8"/>
      <c r="AB677" s="8">
        <f t="shared" si="69"/>
        <v>0</v>
      </c>
    </row>
    <row r="678" spans="1:32" x14ac:dyDescent="0.2">
      <c r="A678" s="7" t="s">
        <v>4</v>
      </c>
      <c r="B678" s="7" t="s">
        <v>36</v>
      </c>
      <c r="C678" s="7" t="s">
        <v>7</v>
      </c>
      <c r="D678" s="7">
        <v>3</v>
      </c>
      <c r="E678" s="7">
        <v>128</v>
      </c>
      <c r="F678" s="7">
        <v>4</v>
      </c>
      <c r="G678" s="7" t="s">
        <v>19</v>
      </c>
      <c r="H678" s="7" t="s">
        <v>20</v>
      </c>
      <c r="I678" s="7">
        <v>1092</v>
      </c>
      <c r="J678" s="7">
        <v>1.0387</v>
      </c>
      <c r="K678" s="7">
        <v>1092</v>
      </c>
      <c r="L678" s="7">
        <v>1.0746</v>
      </c>
      <c r="M678" s="7">
        <f t="shared" si="66"/>
        <v>3.5900000000000043E-2</v>
      </c>
      <c r="N678" s="8">
        <v>0</v>
      </c>
      <c r="S678" s="8"/>
      <c r="T678" s="9">
        <v>41332</v>
      </c>
      <c r="U678" s="9">
        <v>41366</v>
      </c>
      <c r="V678" s="8">
        <v>34</v>
      </c>
      <c r="W678" s="8">
        <f t="shared" si="67"/>
        <v>0</v>
      </c>
      <c r="X678" s="8">
        <f t="shared" si="68"/>
        <v>0</v>
      </c>
      <c r="Y678" s="8"/>
      <c r="Z678" s="8"/>
      <c r="AA678" s="8"/>
      <c r="AB678" s="8">
        <f t="shared" si="69"/>
        <v>0</v>
      </c>
    </row>
    <row r="679" spans="1:32" x14ac:dyDescent="0.2">
      <c r="A679" s="7" t="s">
        <v>4</v>
      </c>
      <c r="B679" s="7" t="s">
        <v>36</v>
      </c>
      <c r="C679" s="7" t="s">
        <v>7</v>
      </c>
      <c r="D679" s="7">
        <v>3</v>
      </c>
      <c r="E679" s="7">
        <v>129</v>
      </c>
      <c r="F679" s="7">
        <v>5</v>
      </c>
      <c r="G679" s="7" t="s">
        <v>19</v>
      </c>
      <c r="H679" s="7" t="s">
        <v>20</v>
      </c>
      <c r="I679" s="7">
        <v>1102</v>
      </c>
      <c r="J679" s="7">
        <v>1.0563</v>
      </c>
      <c r="K679" s="7">
        <v>1102</v>
      </c>
      <c r="L679" s="7">
        <v>1.1161000000000001</v>
      </c>
      <c r="M679" s="7">
        <f t="shared" si="66"/>
        <v>5.9800000000000075E-2</v>
      </c>
      <c r="N679" s="8">
        <v>0</v>
      </c>
      <c r="S679" s="8"/>
      <c r="T679" s="9">
        <v>41332</v>
      </c>
      <c r="U679" s="9">
        <v>41366</v>
      </c>
      <c r="V679" s="8">
        <v>34</v>
      </c>
      <c r="W679" s="8">
        <f t="shared" si="67"/>
        <v>0</v>
      </c>
      <c r="X679" s="8">
        <f t="shared" si="68"/>
        <v>0</v>
      </c>
      <c r="Y679" s="8"/>
      <c r="Z679" s="8"/>
      <c r="AA679" s="8"/>
      <c r="AB679" s="8">
        <f t="shared" si="69"/>
        <v>0</v>
      </c>
    </row>
    <row r="680" spans="1:32" x14ac:dyDescent="0.2">
      <c r="A680" s="7" t="s">
        <v>4</v>
      </c>
      <c r="B680" s="7" t="s">
        <v>36</v>
      </c>
      <c r="C680" s="7" t="s">
        <v>7</v>
      </c>
      <c r="D680" s="7">
        <v>3</v>
      </c>
      <c r="E680" s="7">
        <v>130</v>
      </c>
      <c r="F680" s="7">
        <v>6</v>
      </c>
      <c r="G680" s="7" t="s">
        <v>19</v>
      </c>
      <c r="H680" s="7" t="s">
        <v>20</v>
      </c>
      <c r="I680" s="7">
        <v>1112</v>
      </c>
      <c r="J680" s="7">
        <v>1.0486</v>
      </c>
      <c r="K680" s="7">
        <v>1112</v>
      </c>
      <c r="L680" s="7">
        <v>1.1072</v>
      </c>
      <c r="M680" s="7">
        <f t="shared" si="66"/>
        <v>5.8599999999999985E-2</v>
      </c>
      <c r="N680" s="8">
        <v>0</v>
      </c>
      <c r="S680" s="8"/>
      <c r="T680" s="9">
        <v>41332</v>
      </c>
      <c r="U680" s="9">
        <v>41366</v>
      </c>
      <c r="V680" s="8">
        <v>34</v>
      </c>
      <c r="W680" s="8">
        <f t="shared" si="67"/>
        <v>0</v>
      </c>
      <c r="X680" s="8">
        <f t="shared" si="68"/>
        <v>0</v>
      </c>
      <c r="Y680" s="8"/>
      <c r="Z680" s="8"/>
      <c r="AA680" s="8"/>
      <c r="AB680" s="8">
        <f t="shared" si="69"/>
        <v>0</v>
      </c>
    </row>
    <row r="681" spans="1:32" x14ac:dyDescent="0.2">
      <c r="A681" s="7" t="s">
        <v>4</v>
      </c>
      <c r="B681" s="7" t="s">
        <v>36</v>
      </c>
      <c r="C681" s="7" t="s">
        <v>7</v>
      </c>
      <c r="D681" s="7">
        <v>7</v>
      </c>
      <c r="E681" s="7">
        <v>131</v>
      </c>
      <c r="F681" s="7">
        <v>1</v>
      </c>
      <c r="G681" s="7" t="s">
        <v>19</v>
      </c>
      <c r="H681" s="7" t="s">
        <v>20</v>
      </c>
      <c r="I681" s="7">
        <v>1242</v>
      </c>
      <c r="J681" s="7">
        <v>1.05</v>
      </c>
      <c r="K681" s="7">
        <v>1242</v>
      </c>
      <c r="L681" s="7">
        <v>1.1394</v>
      </c>
      <c r="M681" s="7">
        <f t="shared" si="66"/>
        <v>8.9399999999999924E-2</v>
      </c>
      <c r="N681" s="8">
        <v>0</v>
      </c>
      <c r="S681" s="8"/>
      <c r="T681" s="9">
        <v>41332</v>
      </c>
      <c r="U681" s="9">
        <v>41366</v>
      </c>
      <c r="V681" s="8">
        <v>34</v>
      </c>
      <c r="W681" s="8">
        <f t="shared" si="67"/>
        <v>0</v>
      </c>
      <c r="X681" s="8">
        <f t="shared" si="68"/>
        <v>0</v>
      </c>
      <c r="Y681" s="8">
        <f>AVERAGE(X681:X686)</f>
        <v>17.469879302483061</v>
      </c>
      <c r="Z681" s="8">
        <f>_xlfn.STDEV.S(X681:X686)</f>
        <v>17.293130319139227</v>
      </c>
      <c r="AA681" s="8"/>
      <c r="AB681" s="8">
        <f t="shared" si="69"/>
        <v>0</v>
      </c>
      <c r="AC681" s="3">
        <f>AVERAGE(AB681:AB686)</f>
        <v>7.2791163760346089</v>
      </c>
      <c r="AD681" s="3">
        <f>_xlfn.STDEV.S(AB681:AB686)</f>
        <v>7.2054709663080132</v>
      </c>
    </row>
    <row r="682" spans="1:32" x14ac:dyDescent="0.2">
      <c r="A682" s="7" t="s">
        <v>4</v>
      </c>
      <c r="B682" s="7" t="s">
        <v>36</v>
      </c>
      <c r="C682" s="7" t="s">
        <v>7</v>
      </c>
      <c r="D682" s="7">
        <v>7</v>
      </c>
      <c r="E682" s="7">
        <v>132</v>
      </c>
      <c r="F682" s="7">
        <v>2</v>
      </c>
      <c r="G682" s="7" t="s">
        <v>19</v>
      </c>
      <c r="H682" s="7" t="s">
        <v>20</v>
      </c>
      <c r="I682" s="7">
        <v>1252</v>
      </c>
      <c r="J682" s="7">
        <v>1.0524</v>
      </c>
      <c r="K682" s="7">
        <v>1252</v>
      </c>
      <c r="L682" s="7">
        <v>1.1191</v>
      </c>
      <c r="M682" s="7">
        <f t="shared" si="66"/>
        <v>6.6699999999999982E-2</v>
      </c>
      <c r="N682" s="8">
        <v>0.7</v>
      </c>
      <c r="S682" s="8"/>
      <c r="T682" s="9">
        <v>41332</v>
      </c>
      <c r="U682" s="9">
        <v>41366</v>
      </c>
      <c r="V682" s="8">
        <v>34</v>
      </c>
      <c r="W682" s="8">
        <f t="shared" si="67"/>
        <v>0.7692269687635821</v>
      </c>
      <c r="X682" s="8">
        <f t="shared" si="68"/>
        <v>11.53263821234756</v>
      </c>
      <c r="Y682" s="8"/>
      <c r="Z682" s="8"/>
      <c r="AA682" s="8"/>
      <c r="AB682" s="8">
        <f t="shared" si="69"/>
        <v>4.8052659218114835</v>
      </c>
    </row>
    <row r="683" spans="1:32" x14ac:dyDescent="0.2">
      <c r="A683" s="7" t="s">
        <v>4</v>
      </c>
      <c r="B683" s="7" t="s">
        <v>36</v>
      </c>
      <c r="C683" s="7" t="s">
        <v>7</v>
      </c>
      <c r="D683" s="7">
        <v>7</v>
      </c>
      <c r="E683" s="7">
        <v>133</v>
      </c>
      <c r="F683" s="7">
        <v>3</v>
      </c>
      <c r="G683" s="7" t="s">
        <v>19</v>
      </c>
      <c r="H683" s="7" t="s">
        <v>20</v>
      </c>
      <c r="I683" s="7">
        <v>1262</v>
      </c>
      <c r="J683" s="7">
        <v>1.0479000000000001</v>
      </c>
      <c r="K683" s="7">
        <v>1262</v>
      </c>
      <c r="L683" s="7">
        <v>1.1152</v>
      </c>
      <c r="M683" s="7">
        <f t="shared" si="66"/>
        <v>6.7299999999999915E-2</v>
      </c>
      <c r="N683" s="8">
        <v>2.6</v>
      </c>
      <c r="S683" s="8"/>
      <c r="T683" s="9">
        <v>41332</v>
      </c>
      <c r="U683" s="9">
        <v>41366</v>
      </c>
      <c r="V683" s="8">
        <v>34</v>
      </c>
      <c r="W683" s="8">
        <f t="shared" si="67"/>
        <v>2.8571287411218766</v>
      </c>
      <c r="X683" s="8">
        <f t="shared" si="68"/>
        <v>42.453621710577714</v>
      </c>
      <c r="Y683" s="8"/>
      <c r="Z683" s="8"/>
      <c r="AA683" s="8"/>
      <c r="AB683" s="8">
        <f t="shared" si="69"/>
        <v>17.689009046074048</v>
      </c>
    </row>
    <row r="684" spans="1:32" x14ac:dyDescent="0.2">
      <c r="A684" s="7" t="s">
        <v>4</v>
      </c>
      <c r="B684" s="7" t="s">
        <v>36</v>
      </c>
      <c r="C684" s="7" t="s">
        <v>7</v>
      </c>
      <c r="D684" s="7">
        <v>7</v>
      </c>
      <c r="E684" s="7">
        <v>134</v>
      </c>
      <c r="F684" s="7">
        <v>4</v>
      </c>
      <c r="G684" s="7" t="s">
        <v>19</v>
      </c>
      <c r="H684" s="7" t="s">
        <v>20</v>
      </c>
      <c r="I684" s="7">
        <v>1272</v>
      </c>
      <c r="J684" s="7">
        <v>1.0588</v>
      </c>
      <c r="K684" s="7">
        <v>1272</v>
      </c>
      <c r="L684" s="7">
        <v>1.1456</v>
      </c>
      <c r="M684" s="7">
        <f t="shared" si="66"/>
        <v>8.6799999999999988E-2</v>
      </c>
      <c r="N684" s="8">
        <v>0</v>
      </c>
      <c r="S684" s="8"/>
      <c r="T684" s="9">
        <v>41332</v>
      </c>
      <c r="U684" s="9">
        <v>41366</v>
      </c>
      <c r="V684" s="8">
        <v>34</v>
      </c>
      <c r="W684" s="8">
        <f t="shared" si="67"/>
        <v>0</v>
      </c>
      <c r="X684" s="8">
        <f t="shared" si="68"/>
        <v>0</v>
      </c>
      <c r="Y684" s="8"/>
      <c r="Z684" s="8"/>
      <c r="AA684" s="8"/>
      <c r="AB684" s="8">
        <f t="shared" si="69"/>
        <v>0</v>
      </c>
    </row>
    <row r="685" spans="1:32" x14ac:dyDescent="0.2">
      <c r="A685" s="7" t="s">
        <v>4</v>
      </c>
      <c r="B685" s="7" t="s">
        <v>36</v>
      </c>
      <c r="C685" s="7" t="s">
        <v>7</v>
      </c>
      <c r="D685" s="7">
        <v>7</v>
      </c>
      <c r="E685" s="7">
        <v>135</v>
      </c>
      <c r="F685" s="7">
        <v>5</v>
      </c>
      <c r="G685" s="7" t="s">
        <v>19</v>
      </c>
      <c r="H685" s="7" t="s">
        <v>20</v>
      </c>
      <c r="I685" s="7">
        <v>1282</v>
      </c>
      <c r="J685" s="7">
        <v>1.0481</v>
      </c>
      <c r="K685" s="7">
        <v>1282</v>
      </c>
      <c r="L685" s="7">
        <v>1.1666000000000001</v>
      </c>
      <c r="M685" s="7">
        <f t="shared" si="66"/>
        <v>0.11850000000000005</v>
      </c>
      <c r="N685" s="8">
        <v>3.5</v>
      </c>
      <c r="S685" s="8"/>
      <c r="T685" s="9">
        <v>41332</v>
      </c>
      <c r="U685" s="9">
        <v>41366</v>
      </c>
      <c r="V685" s="8">
        <v>34</v>
      </c>
      <c r="W685" s="8">
        <f t="shared" si="67"/>
        <v>3.8461348438179108</v>
      </c>
      <c r="X685" s="8">
        <f t="shared" si="68"/>
        <v>32.456834125045646</v>
      </c>
      <c r="Y685" s="8"/>
      <c r="Z685" s="8"/>
      <c r="AA685" s="8"/>
      <c r="AB685" s="8">
        <f t="shared" si="69"/>
        <v>13.523680885435686</v>
      </c>
    </row>
    <row r="686" spans="1:32" x14ac:dyDescent="0.2">
      <c r="A686" s="7" t="s">
        <v>4</v>
      </c>
      <c r="B686" s="7" t="s">
        <v>36</v>
      </c>
      <c r="C686" s="7" t="s">
        <v>7</v>
      </c>
      <c r="D686" s="7">
        <v>7</v>
      </c>
      <c r="E686" s="7">
        <v>136</v>
      </c>
      <c r="F686" s="7">
        <v>6</v>
      </c>
      <c r="G686" s="7" t="s">
        <v>19</v>
      </c>
      <c r="H686" s="7" t="s">
        <v>20</v>
      </c>
      <c r="I686" s="7">
        <v>1292</v>
      </c>
      <c r="J686" s="7">
        <v>1.0575000000000001</v>
      </c>
      <c r="K686" s="7">
        <v>1292</v>
      </c>
      <c r="L686" s="7">
        <v>1.1472</v>
      </c>
      <c r="M686" s="7">
        <f t="shared" si="66"/>
        <v>8.9699999999999891E-2</v>
      </c>
      <c r="N686" s="8">
        <v>1.5</v>
      </c>
      <c r="S686" s="8"/>
      <c r="T686" s="9">
        <v>41332</v>
      </c>
      <c r="U686" s="9">
        <v>41366</v>
      </c>
      <c r="V686" s="8">
        <v>34</v>
      </c>
      <c r="W686" s="8">
        <f t="shared" si="67"/>
        <v>1.6483435044933903</v>
      </c>
      <c r="X686" s="8">
        <f t="shared" si="68"/>
        <v>18.376181766927449</v>
      </c>
      <c r="Y686" s="8"/>
      <c r="Z686" s="8"/>
      <c r="AA686" s="8"/>
      <c r="AB686" s="8">
        <f t="shared" si="69"/>
        <v>7.6567424028864375</v>
      </c>
    </row>
    <row r="687" spans="1:32" x14ac:dyDescent="0.2">
      <c r="A687" s="7" t="s">
        <v>4</v>
      </c>
      <c r="B687" s="7" t="s">
        <v>36</v>
      </c>
      <c r="C687" s="7" t="s">
        <v>7</v>
      </c>
      <c r="D687" s="7">
        <v>24</v>
      </c>
      <c r="E687" s="7">
        <v>137</v>
      </c>
      <c r="F687" s="7">
        <v>1</v>
      </c>
      <c r="G687" s="7" t="s">
        <v>19</v>
      </c>
      <c r="H687" s="7" t="s">
        <v>20</v>
      </c>
      <c r="I687" s="7">
        <v>1422</v>
      </c>
      <c r="J687" s="7">
        <v>1.0498000000000001</v>
      </c>
      <c r="K687" s="7">
        <v>1422</v>
      </c>
      <c r="L687" s="7">
        <v>1.1168</v>
      </c>
      <c r="M687" s="7">
        <f t="shared" si="66"/>
        <v>6.6999999999999948E-2</v>
      </c>
      <c r="N687" s="8">
        <v>0.1</v>
      </c>
      <c r="S687" s="8"/>
      <c r="T687" s="9">
        <v>41332</v>
      </c>
      <c r="U687" s="9">
        <v>41366</v>
      </c>
      <c r="V687" s="8">
        <v>34</v>
      </c>
      <c r="W687" s="8">
        <f t="shared" si="67"/>
        <v>0.10988956696622604</v>
      </c>
      <c r="X687" s="8">
        <f t="shared" si="68"/>
        <v>1.6401427905406885</v>
      </c>
      <c r="Y687" s="8">
        <f>AVERAGE(X687:X692)</f>
        <v>26.169080165957059</v>
      </c>
      <c r="Z687" s="8">
        <f>_xlfn.STDEV.S(X687:X692)</f>
        <v>39.429239751352462</v>
      </c>
      <c r="AA687" s="8"/>
      <c r="AB687" s="8">
        <f t="shared" si="69"/>
        <v>0.68339282939195356</v>
      </c>
      <c r="AC687" s="3">
        <f>AVERAGE(AB687:AB692)</f>
        <v>10.903783402482107</v>
      </c>
      <c r="AD687" s="3">
        <f>_xlfn.STDEV.S(AB687:AB692)</f>
        <v>16.428849896396862</v>
      </c>
    </row>
    <row r="688" spans="1:32" x14ac:dyDescent="0.2">
      <c r="A688" s="7" t="s">
        <v>4</v>
      </c>
      <c r="B688" s="7" t="s">
        <v>36</v>
      </c>
      <c r="C688" s="7" t="s">
        <v>7</v>
      </c>
      <c r="D688" s="7">
        <v>24</v>
      </c>
      <c r="E688" s="7">
        <v>138</v>
      </c>
      <c r="F688" s="7">
        <v>2</v>
      </c>
      <c r="G688" s="7" t="s">
        <v>19</v>
      </c>
      <c r="H688" s="7" t="s">
        <v>20</v>
      </c>
      <c r="I688" s="7">
        <v>1432</v>
      </c>
      <c r="J688" s="7">
        <v>1.0525</v>
      </c>
      <c r="K688" s="7">
        <v>1432</v>
      </c>
      <c r="L688" s="7">
        <v>1.1194999999999999</v>
      </c>
      <c r="M688" s="7">
        <f t="shared" si="66"/>
        <v>6.6999999999999948E-2</v>
      </c>
      <c r="N688" s="8">
        <v>0.8</v>
      </c>
      <c r="S688" s="8"/>
      <c r="T688" s="9">
        <v>41332</v>
      </c>
      <c r="U688" s="9">
        <v>41366</v>
      </c>
      <c r="V688" s="8">
        <v>34</v>
      </c>
      <c r="W688" s="8">
        <f t="shared" si="67"/>
        <v>0.8791165357298083</v>
      </c>
      <c r="X688" s="8">
        <f t="shared" si="68"/>
        <v>13.121142324325508</v>
      </c>
      <c r="Y688" s="8"/>
      <c r="Z688" s="8"/>
      <c r="AA688" s="8"/>
      <c r="AB688" s="8">
        <f t="shared" si="69"/>
        <v>5.4671426351356285</v>
      </c>
    </row>
    <row r="689" spans="1:35" x14ac:dyDescent="0.2">
      <c r="A689" s="7" t="s">
        <v>4</v>
      </c>
      <c r="B689" s="7" t="s">
        <v>36</v>
      </c>
      <c r="C689" s="7" t="s">
        <v>7</v>
      </c>
      <c r="D689" s="7">
        <v>24</v>
      </c>
      <c r="E689" s="7">
        <v>139</v>
      </c>
      <c r="F689" s="7">
        <v>3</v>
      </c>
      <c r="G689" s="7" t="s">
        <v>19</v>
      </c>
      <c r="H689" s="7" t="s">
        <v>20</v>
      </c>
      <c r="I689" s="7">
        <v>1442</v>
      </c>
      <c r="J689" s="7">
        <v>1.0449999999999999</v>
      </c>
      <c r="K689" s="7">
        <v>1442</v>
      </c>
      <c r="L689" s="7">
        <v>1.0792999999999999</v>
      </c>
      <c r="M689" s="7">
        <f t="shared" si="66"/>
        <v>3.4299999999999997E-2</v>
      </c>
      <c r="N689" s="8">
        <v>3.1</v>
      </c>
      <c r="S689" s="8"/>
      <c r="T689" s="9">
        <v>41332</v>
      </c>
      <c r="U689" s="9">
        <v>41366</v>
      </c>
      <c r="V689" s="8">
        <v>34</v>
      </c>
      <c r="W689" s="8">
        <f t="shared" si="67"/>
        <v>3.4065765759530069</v>
      </c>
      <c r="X689" s="8">
        <f t="shared" si="68"/>
        <v>99.317101339737818</v>
      </c>
      <c r="Y689" s="8"/>
      <c r="Z689" s="8"/>
      <c r="AA689" s="8"/>
      <c r="AB689" s="8">
        <f t="shared" si="69"/>
        <v>41.382125558224089</v>
      </c>
    </row>
    <row r="690" spans="1:35" x14ac:dyDescent="0.2">
      <c r="A690" s="7" t="s">
        <v>4</v>
      </c>
      <c r="B690" s="7" t="s">
        <v>36</v>
      </c>
      <c r="C690" s="7" t="s">
        <v>7</v>
      </c>
      <c r="D690" s="7">
        <v>24</v>
      </c>
      <c r="E690" s="7">
        <v>140</v>
      </c>
      <c r="F690" s="7">
        <v>4</v>
      </c>
      <c r="G690" s="7" t="s">
        <v>19</v>
      </c>
      <c r="H690" s="7" t="s">
        <v>20</v>
      </c>
      <c r="I690" s="7">
        <v>1452</v>
      </c>
      <c r="J690" s="7">
        <v>1.0612999999999999</v>
      </c>
      <c r="K690" s="7">
        <v>1452</v>
      </c>
      <c r="L690" s="7">
        <v>1.1432</v>
      </c>
      <c r="M690" s="7">
        <f t="shared" si="66"/>
        <v>8.1900000000000084E-2</v>
      </c>
      <c r="N690" s="8">
        <v>3.2</v>
      </c>
      <c r="S690" s="8"/>
      <c r="T690" s="9">
        <v>41332</v>
      </c>
      <c r="U690" s="9">
        <v>41366</v>
      </c>
      <c r="V690" s="8">
        <v>34</v>
      </c>
      <c r="W690" s="8">
        <f t="shared" si="67"/>
        <v>3.5164661429192332</v>
      </c>
      <c r="X690" s="8">
        <f t="shared" si="68"/>
        <v>42.936094541138331</v>
      </c>
      <c r="Y690" s="8"/>
      <c r="Z690" s="8"/>
      <c r="AA690" s="8"/>
      <c r="AB690" s="8">
        <f t="shared" si="69"/>
        <v>17.890039392140974</v>
      </c>
      <c r="AC690" s="16"/>
      <c r="AD690" s="16"/>
    </row>
    <row r="691" spans="1:35" x14ac:dyDescent="0.2">
      <c r="A691" s="7" t="s">
        <v>4</v>
      </c>
      <c r="B691" s="7" t="s">
        <v>36</v>
      </c>
      <c r="C691" s="7" t="s">
        <v>7</v>
      </c>
      <c r="D691" s="7">
        <v>24</v>
      </c>
      <c r="E691" s="7">
        <v>141</v>
      </c>
      <c r="F691" s="7">
        <v>5</v>
      </c>
      <c r="G691" s="7" t="s">
        <v>19</v>
      </c>
      <c r="H691" s="7" t="s">
        <v>20</v>
      </c>
      <c r="I691" s="7">
        <v>1462</v>
      </c>
      <c r="J691" s="7">
        <v>1.0589999999999999</v>
      </c>
      <c r="K691" s="7">
        <v>1462</v>
      </c>
      <c r="L691" s="7">
        <v>1.0928</v>
      </c>
      <c r="M691" s="7">
        <f t="shared" si="66"/>
        <v>3.3800000000000052E-2</v>
      </c>
      <c r="N691" s="8">
        <v>0</v>
      </c>
      <c r="S691" s="8"/>
      <c r="T691" s="9">
        <v>41332</v>
      </c>
      <c r="U691" s="9">
        <v>41366</v>
      </c>
      <c r="V691" s="8">
        <v>34</v>
      </c>
      <c r="W691" s="8">
        <f t="shared" si="67"/>
        <v>0</v>
      </c>
      <c r="X691" s="8">
        <f t="shared" si="68"/>
        <v>0</v>
      </c>
      <c r="Y691" s="8"/>
      <c r="Z691" s="8"/>
      <c r="AA691" s="8"/>
      <c r="AB691" s="8">
        <f t="shared" si="69"/>
        <v>0</v>
      </c>
    </row>
    <row r="692" spans="1:35" x14ac:dyDescent="0.2">
      <c r="A692" s="7" t="s">
        <v>4</v>
      </c>
      <c r="B692" s="7" t="s">
        <v>36</v>
      </c>
      <c r="C692" s="7" t="s">
        <v>7</v>
      </c>
      <c r="D692" s="7">
        <v>24</v>
      </c>
      <c r="E692" s="7">
        <v>142</v>
      </c>
      <c r="F692" s="7">
        <v>6</v>
      </c>
      <c r="G692" s="7" t="s">
        <v>19</v>
      </c>
      <c r="H692" s="7" t="s">
        <v>20</v>
      </c>
      <c r="I692" s="7">
        <v>1472</v>
      </c>
      <c r="J692" s="7">
        <v>1.0584</v>
      </c>
      <c r="K692" s="7">
        <v>1472</v>
      </c>
      <c r="L692" s="7">
        <v>1.1385000000000001</v>
      </c>
      <c r="M692" s="7">
        <f t="shared" si="66"/>
        <v>8.010000000000006E-2</v>
      </c>
      <c r="N692" s="8">
        <v>0</v>
      </c>
      <c r="S692" s="8"/>
      <c r="T692" s="9">
        <v>41332</v>
      </c>
      <c r="U692" s="9">
        <v>41366</v>
      </c>
      <c r="V692" s="8">
        <v>34</v>
      </c>
      <c r="W692" s="8">
        <f t="shared" si="67"/>
        <v>0</v>
      </c>
      <c r="X692" s="8">
        <f t="shared" si="68"/>
        <v>0</v>
      </c>
      <c r="Y692" s="8"/>
      <c r="Z692" s="8"/>
      <c r="AA692" s="8"/>
      <c r="AB692" s="8">
        <f t="shared" si="69"/>
        <v>0</v>
      </c>
    </row>
    <row r="693" spans="1:35" x14ac:dyDescent="0.2">
      <c r="A693" s="7" t="s">
        <v>4</v>
      </c>
      <c r="B693" s="7" t="s">
        <v>36</v>
      </c>
      <c r="C693" s="7" t="s">
        <v>7</v>
      </c>
      <c r="D693" s="7">
        <v>48</v>
      </c>
      <c r="E693" s="7">
        <v>143</v>
      </c>
      <c r="F693" s="7">
        <v>1</v>
      </c>
      <c r="G693" s="7" t="s">
        <v>19</v>
      </c>
      <c r="H693" s="7" t="s">
        <v>20</v>
      </c>
      <c r="I693" s="7">
        <v>1602</v>
      </c>
      <c r="J693" s="7">
        <v>1.0423</v>
      </c>
      <c r="K693" s="7">
        <v>1602</v>
      </c>
      <c r="L693" s="7">
        <v>1.1276999999999999</v>
      </c>
      <c r="M693" s="7">
        <f t="shared" si="66"/>
        <v>8.539999999999992E-2</v>
      </c>
      <c r="N693" s="8">
        <v>6.3</v>
      </c>
      <c r="S693" s="8"/>
      <c r="T693" s="9">
        <v>41332</v>
      </c>
      <c r="U693" s="9">
        <v>41366</v>
      </c>
      <c r="V693" s="8">
        <v>34</v>
      </c>
      <c r="W693" s="8">
        <f t="shared" si="67"/>
        <v>6.9230427188722397</v>
      </c>
      <c r="X693" s="8">
        <f t="shared" si="68"/>
        <v>81.066073991478291</v>
      </c>
      <c r="Y693" s="8">
        <f>AVERAGE(X693:X698)</f>
        <v>54.562231786050319</v>
      </c>
      <c r="Z693" s="8">
        <f>_xlfn.STDEV.S(X693:X698)</f>
        <v>37.527791901442015</v>
      </c>
      <c r="AA693" s="8"/>
      <c r="AB693" s="8">
        <f t="shared" si="69"/>
        <v>33.77753082978262</v>
      </c>
      <c r="AC693" s="3">
        <f>AVERAGE(AB693:AB698)</f>
        <v>22.734263244187634</v>
      </c>
      <c r="AD693" s="3">
        <f>_xlfn.STDEV.S(AB693:AB698)</f>
        <v>15.636579958934172</v>
      </c>
      <c r="AG693" s="3">
        <f>AC693/100</f>
        <v>0.22734263244187633</v>
      </c>
      <c r="AH693" s="3">
        <f>AD693/100</f>
        <v>0.15636579958934171</v>
      </c>
      <c r="AI693" s="7" t="s">
        <v>50</v>
      </c>
    </row>
    <row r="694" spans="1:35" x14ac:dyDescent="0.2">
      <c r="A694" s="7" t="s">
        <v>4</v>
      </c>
      <c r="B694" s="7" t="s">
        <v>36</v>
      </c>
      <c r="C694" s="7" t="s">
        <v>7</v>
      </c>
      <c r="D694" s="7">
        <v>48</v>
      </c>
      <c r="E694" s="7">
        <v>144</v>
      </c>
      <c r="F694" s="7">
        <v>2</v>
      </c>
      <c r="G694" s="7" t="s">
        <v>19</v>
      </c>
      <c r="H694" s="7" t="s">
        <v>20</v>
      </c>
      <c r="I694" s="7">
        <v>1612</v>
      </c>
      <c r="J694" s="7">
        <v>1.0503</v>
      </c>
      <c r="K694" s="7">
        <v>1612</v>
      </c>
      <c r="L694" s="7">
        <v>1.1008</v>
      </c>
      <c r="M694" s="7">
        <f t="shared" si="66"/>
        <v>5.0499999999999989E-2</v>
      </c>
      <c r="N694" s="8">
        <v>2.6</v>
      </c>
      <c r="S694" s="8"/>
      <c r="T694" s="9">
        <v>41332</v>
      </c>
      <c r="U694" s="9">
        <v>41366</v>
      </c>
      <c r="V694" s="8">
        <v>34</v>
      </c>
      <c r="W694" s="8">
        <f t="shared" si="67"/>
        <v>2.8571287411218766</v>
      </c>
      <c r="X694" s="8">
        <f t="shared" si="68"/>
        <v>56.576806754888658</v>
      </c>
      <c r="Y694" s="8"/>
      <c r="Z694" s="8"/>
      <c r="AA694" s="8"/>
      <c r="AB694" s="8">
        <f t="shared" si="69"/>
        <v>23.573669481203609</v>
      </c>
    </row>
    <row r="695" spans="1:35" x14ac:dyDescent="0.2">
      <c r="A695" s="7" t="s">
        <v>4</v>
      </c>
      <c r="B695" s="7" t="s">
        <v>36</v>
      </c>
      <c r="C695" s="7" t="s">
        <v>7</v>
      </c>
      <c r="D695" s="7">
        <v>48</v>
      </c>
      <c r="E695" s="7">
        <v>145</v>
      </c>
      <c r="F695" s="7">
        <v>3</v>
      </c>
      <c r="G695" s="7" t="s">
        <v>19</v>
      </c>
      <c r="H695" s="7" t="s">
        <v>20</v>
      </c>
      <c r="I695" s="7">
        <v>1622</v>
      </c>
      <c r="J695" s="7">
        <v>1.0543</v>
      </c>
      <c r="K695" s="7">
        <v>1622</v>
      </c>
      <c r="L695" s="7">
        <v>1.083</v>
      </c>
      <c r="M695" s="7">
        <f t="shared" ref="M695:M726" si="70">L695-J695</f>
        <v>2.8699999999999948E-2</v>
      </c>
      <c r="N695" s="8">
        <v>3</v>
      </c>
      <c r="S695" s="8"/>
      <c r="T695" s="9">
        <v>41332</v>
      </c>
      <c r="U695" s="9">
        <v>41366</v>
      </c>
      <c r="V695" s="8">
        <v>34</v>
      </c>
      <c r="W695" s="8">
        <f t="shared" ref="W695:W726" si="71">N695*EXP((LN(2)/$S$3)*V695)</f>
        <v>3.2966870089867806</v>
      </c>
      <c r="X695" s="8">
        <f t="shared" ref="X695:X726" si="72">W695/M695</f>
        <v>114.86714317027131</v>
      </c>
      <c r="Y695" s="8"/>
      <c r="Z695" s="8"/>
      <c r="AA695" s="8"/>
      <c r="AB695" s="8">
        <f t="shared" si="69"/>
        <v>47.861309654279715</v>
      </c>
    </row>
    <row r="696" spans="1:35" x14ac:dyDescent="0.2">
      <c r="A696" s="7" t="s">
        <v>4</v>
      </c>
      <c r="B696" s="7" t="s">
        <v>36</v>
      </c>
      <c r="C696" s="7" t="s">
        <v>7</v>
      </c>
      <c r="D696" s="7">
        <v>48</v>
      </c>
      <c r="E696" s="7">
        <v>146</v>
      </c>
      <c r="F696" s="7">
        <v>4</v>
      </c>
      <c r="G696" s="7" t="s">
        <v>19</v>
      </c>
      <c r="H696" s="7" t="s">
        <v>20</v>
      </c>
      <c r="I696" s="7">
        <v>1632</v>
      </c>
      <c r="J696" s="7">
        <v>1.0432999999999999</v>
      </c>
      <c r="K696" s="7">
        <v>1632</v>
      </c>
      <c r="L696" s="7">
        <v>1.1115999999999999</v>
      </c>
      <c r="M696" s="7">
        <f t="shared" si="70"/>
        <v>6.8300000000000027E-2</v>
      </c>
      <c r="N696" s="8">
        <v>1.3</v>
      </c>
      <c r="S696" s="8"/>
      <c r="T696" s="9">
        <v>41332</v>
      </c>
      <c r="U696" s="9">
        <v>41366</v>
      </c>
      <c r="V696" s="8">
        <v>34</v>
      </c>
      <c r="W696" s="8">
        <f t="shared" si="71"/>
        <v>1.4285643705609383</v>
      </c>
      <c r="X696" s="8">
        <f t="shared" si="72"/>
        <v>20.916022995035693</v>
      </c>
      <c r="Y696" s="8"/>
      <c r="Z696" s="8"/>
      <c r="AA696" s="8"/>
      <c r="AB696" s="8">
        <f t="shared" si="69"/>
        <v>8.7150095812648729</v>
      </c>
    </row>
    <row r="697" spans="1:35" x14ac:dyDescent="0.2">
      <c r="A697" s="7" t="s">
        <v>4</v>
      </c>
      <c r="B697" s="7" t="s">
        <v>36</v>
      </c>
      <c r="C697" s="7" t="s">
        <v>7</v>
      </c>
      <c r="D697" s="7">
        <v>48</v>
      </c>
      <c r="E697" s="7">
        <v>147</v>
      </c>
      <c r="F697" s="7">
        <v>5</v>
      </c>
      <c r="G697" s="7" t="s">
        <v>19</v>
      </c>
      <c r="H697" s="7" t="s">
        <v>20</v>
      </c>
      <c r="I697" s="7">
        <v>1642</v>
      </c>
      <c r="J697" s="7">
        <v>1.0630999999999999</v>
      </c>
      <c r="K697" s="7">
        <v>1642</v>
      </c>
      <c r="L697" s="7">
        <v>1.1074999999999999</v>
      </c>
      <c r="M697" s="7">
        <f t="shared" si="70"/>
        <v>4.4399999999999995E-2</v>
      </c>
      <c r="N697" s="8">
        <v>0.9</v>
      </c>
      <c r="S697" s="8"/>
      <c r="T697" s="9">
        <v>41332</v>
      </c>
      <c r="U697" s="9">
        <v>41366</v>
      </c>
      <c r="V697" s="8">
        <v>34</v>
      </c>
      <c r="W697" s="8">
        <f t="shared" si="71"/>
        <v>0.98900610269603428</v>
      </c>
      <c r="X697" s="8">
        <f t="shared" si="72"/>
        <v>22.274912222883657</v>
      </c>
      <c r="Y697" s="8"/>
      <c r="Z697" s="8"/>
      <c r="AA697" s="8"/>
      <c r="AB697" s="8">
        <f t="shared" si="69"/>
        <v>9.2812134262015249</v>
      </c>
    </row>
    <row r="698" spans="1:35" x14ac:dyDescent="0.2">
      <c r="A698" s="7" t="s">
        <v>4</v>
      </c>
      <c r="B698" s="7" t="s">
        <v>36</v>
      </c>
      <c r="C698" s="7" t="s">
        <v>7</v>
      </c>
      <c r="D698" s="7">
        <v>48</v>
      </c>
      <c r="E698" s="7">
        <v>148</v>
      </c>
      <c r="F698" s="7">
        <v>6</v>
      </c>
      <c r="G698" s="7" t="s">
        <v>19</v>
      </c>
      <c r="H698" s="7" t="s">
        <v>20</v>
      </c>
      <c r="I698" s="7">
        <v>1652</v>
      </c>
      <c r="J698" s="7">
        <v>1.0563</v>
      </c>
      <c r="K698" s="7">
        <v>1652</v>
      </c>
      <c r="L698" s="7">
        <v>1.1361000000000001</v>
      </c>
      <c r="M698" s="7">
        <f t="shared" si="70"/>
        <v>7.9800000000000093E-2</v>
      </c>
      <c r="N698" s="8">
        <v>2.2999999999999998</v>
      </c>
      <c r="S698" s="8"/>
      <c r="T698" s="9">
        <v>41332</v>
      </c>
      <c r="U698" s="9">
        <v>41366</v>
      </c>
      <c r="V698" s="8">
        <v>34</v>
      </c>
      <c r="W698" s="8">
        <f t="shared" si="71"/>
        <v>2.5274600402231986</v>
      </c>
      <c r="X698" s="8">
        <f t="shared" si="72"/>
        <v>31.672431581744306</v>
      </c>
      <c r="Y698" s="8"/>
      <c r="Z698" s="8"/>
      <c r="AA698" s="8"/>
      <c r="AB698" s="8">
        <f t="shared" si="69"/>
        <v>13.196846492393462</v>
      </c>
    </row>
    <row r="699" spans="1:35" x14ac:dyDescent="0.2">
      <c r="A699" s="7" t="s">
        <v>4</v>
      </c>
      <c r="B699" s="7" t="s">
        <v>36</v>
      </c>
      <c r="C699" s="7" t="s">
        <v>9</v>
      </c>
      <c r="D699" s="7">
        <v>3</v>
      </c>
      <c r="E699" s="7">
        <v>149</v>
      </c>
      <c r="F699" s="7">
        <v>1</v>
      </c>
      <c r="G699" s="7" t="s">
        <v>17</v>
      </c>
      <c r="H699" s="7" t="s">
        <v>18</v>
      </c>
      <c r="I699" s="7">
        <v>1121</v>
      </c>
      <c r="J699" s="7">
        <v>1.0401</v>
      </c>
      <c r="K699" s="7">
        <v>1121</v>
      </c>
      <c r="L699" s="7">
        <v>1.1074999999999999</v>
      </c>
      <c r="M699" s="7">
        <f t="shared" si="70"/>
        <v>6.7399999999999904E-2</v>
      </c>
      <c r="N699" s="8">
        <v>0.3</v>
      </c>
      <c r="S699" s="8"/>
      <c r="T699" s="9">
        <v>41332</v>
      </c>
      <c r="U699" s="9">
        <v>41367</v>
      </c>
      <c r="V699" s="8">
        <v>35</v>
      </c>
      <c r="W699" s="8">
        <f t="shared" si="71"/>
        <v>0.33058437169162219</v>
      </c>
      <c r="X699" s="8">
        <f t="shared" si="72"/>
        <v>4.9048126363742233</v>
      </c>
      <c r="Y699" s="8">
        <f>AVERAGE(X699:X704)</f>
        <v>42.434171405149009</v>
      </c>
      <c r="Z699" s="8">
        <f>_xlfn.STDEV.S(X699:X704)</f>
        <v>22.50717395328375</v>
      </c>
      <c r="AA699" s="8"/>
      <c r="AB699" s="8">
        <f t="shared" ref="AB699:AB722" si="73">X699/2</f>
        <v>2.4524063181871116</v>
      </c>
      <c r="AC699" s="16">
        <f>AVERAGE(AB699:AB704)</f>
        <v>21.217085702574504</v>
      </c>
      <c r="AD699" s="16">
        <f>_xlfn.STDEV.S(AB699:AB704)</f>
        <v>11.253586976641875</v>
      </c>
      <c r="AE699" s="3">
        <f>AVERAGE(AC699:AC717)</f>
        <v>214.45271726189151</v>
      </c>
      <c r="AF699" s="3">
        <f>_xlfn.STDEV.S(AC699:AC717)</f>
        <v>212.80162427441624</v>
      </c>
    </row>
    <row r="700" spans="1:35" x14ac:dyDescent="0.2">
      <c r="A700" s="7" t="s">
        <v>4</v>
      </c>
      <c r="B700" s="7" t="s">
        <v>36</v>
      </c>
      <c r="C700" s="7" t="s">
        <v>9</v>
      </c>
      <c r="D700" s="7">
        <v>3</v>
      </c>
      <c r="E700" s="7">
        <v>150</v>
      </c>
      <c r="F700" s="7">
        <v>2</v>
      </c>
      <c r="G700" s="7" t="s">
        <v>17</v>
      </c>
      <c r="H700" s="7" t="s">
        <v>18</v>
      </c>
      <c r="I700" s="7">
        <v>1131</v>
      </c>
      <c r="J700" s="7">
        <v>1.048</v>
      </c>
      <c r="K700" s="7">
        <v>1131</v>
      </c>
      <c r="L700" s="7">
        <v>1.1466000000000001</v>
      </c>
      <c r="M700" s="7">
        <f t="shared" si="70"/>
        <v>9.8600000000000021E-2</v>
      </c>
      <c r="N700" s="8">
        <v>6.2</v>
      </c>
      <c r="S700" s="8"/>
      <c r="T700" s="9">
        <v>41332</v>
      </c>
      <c r="U700" s="9">
        <v>41367</v>
      </c>
      <c r="V700" s="8">
        <v>35</v>
      </c>
      <c r="W700" s="8">
        <f t="shared" si="71"/>
        <v>6.8320770149601922</v>
      </c>
      <c r="X700" s="8">
        <f t="shared" si="72"/>
        <v>69.290841936715935</v>
      </c>
      <c r="Y700" s="8"/>
      <c r="Z700" s="8"/>
      <c r="AA700" s="8"/>
      <c r="AB700" s="8">
        <f t="shared" si="73"/>
        <v>34.645420968357968</v>
      </c>
    </row>
    <row r="701" spans="1:35" x14ac:dyDescent="0.2">
      <c r="A701" s="7" t="s">
        <v>4</v>
      </c>
      <c r="B701" s="7" t="s">
        <v>36</v>
      </c>
      <c r="C701" s="7" t="s">
        <v>9</v>
      </c>
      <c r="D701" s="7">
        <v>3</v>
      </c>
      <c r="E701" s="7">
        <v>151</v>
      </c>
      <c r="F701" s="7">
        <v>3</v>
      </c>
      <c r="G701" s="7" t="s">
        <v>17</v>
      </c>
      <c r="H701" s="7" t="s">
        <v>18</v>
      </c>
      <c r="I701" s="7">
        <v>1141</v>
      </c>
      <c r="J701" s="7">
        <v>1.0471999999999999</v>
      </c>
      <c r="K701" s="7">
        <v>1141</v>
      </c>
      <c r="L701" s="7">
        <v>1.1326000000000001</v>
      </c>
      <c r="M701" s="7">
        <f t="shared" si="70"/>
        <v>8.5400000000000142E-2</v>
      </c>
      <c r="N701" s="8">
        <v>4.5999999999999996</v>
      </c>
      <c r="S701" s="8"/>
      <c r="T701" s="9">
        <v>41332</v>
      </c>
      <c r="U701" s="9">
        <v>41367</v>
      </c>
      <c r="V701" s="8">
        <v>35</v>
      </c>
      <c r="W701" s="8">
        <f t="shared" si="71"/>
        <v>5.0689603659382065</v>
      </c>
      <c r="X701" s="8">
        <f t="shared" si="72"/>
        <v>59.355507797871169</v>
      </c>
      <c r="Y701" s="8"/>
      <c r="Z701" s="8"/>
      <c r="AA701" s="8"/>
      <c r="AB701" s="8">
        <f t="shared" si="73"/>
        <v>29.677753898935585</v>
      </c>
    </row>
    <row r="702" spans="1:35" x14ac:dyDescent="0.2">
      <c r="A702" s="7" t="s">
        <v>4</v>
      </c>
      <c r="B702" s="7" t="s">
        <v>36</v>
      </c>
      <c r="C702" s="7" t="s">
        <v>9</v>
      </c>
      <c r="D702" s="7">
        <v>3</v>
      </c>
      <c r="E702" s="7">
        <v>152</v>
      </c>
      <c r="F702" s="7">
        <v>4</v>
      </c>
      <c r="G702" s="7" t="s">
        <v>17</v>
      </c>
      <c r="H702" s="7" t="s">
        <v>18</v>
      </c>
      <c r="I702" s="7">
        <v>1151</v>
      </c>
      <c r="J702" s="7">
        <v>1.0599000000000001</v>
      </c>
      <c r="K702" s="7">
        <v>1151</v>
      </c>
      <c r="L702" s="7">
        <v>1.1600999999999999</v>
      </c>
      <c r="M702" s="7">
        <f t="shared" si="70"/>
        <v>0.10019999999999984</v>
      </c>
      <c r="N702" s="8">
        <v>3.1</v>
      </c>
      <c r="S702" s="8"/>
      <c r="T702" s="9">
        <v>41332</v>
      </c>
      <c r="U702" s="9">
        <v>41367</v>
      </c>
      <c r="V702" s="8">
        <v>35</v>
      </c>
      <c r="W702" s="8">
        <f t="shared" si="71"/>
        <v>3.4160385074800961</v>
      </c>
      <c r="X702" s="8">
        <f t="shared" si="72"/>
        <v>34.092200673454109</v>
      </c>
      <c r="Y702" s="8"/>
      <c r="Z702" s="8"/>
      <c r="AA702" s="8"/>
      <c r="AB702" s="8">
        <f t="shared" si="73"/>
        <v>17.046100336727054</v>
      </c>
      <c r="AC702" s="16"/>
      <c r="AD702" s="16"/>
    </row>
    <row r="703" spans="1:35" x14ac:dyDescent="0.2">
      <c r="A703" s="7" t="s">
        <v>4</v>
      </c>
      <c r="B703" s="7" t="s">
        <v>36</v>
      </c>
      <c r="C703" s="7" t="s">
        <v>9</v>
      </c>
      <c r="D703" s="7">
        <v>3</v>
      </c>
      <c r="E703" s="7">
        <v>153</v>
      </c>
      <c r="F703" s="7">
        <v>5</v>
      </c>
      <c r="G703" s="7" t="s">
        <v>17</v>
      </c>
      <c r="H703" s="7" t="s">
        <v>18</v>
      </c>
      <c r="I703" s="7">
        <v>1161</v>
      </c>
      <c r="J703" s="7">
        <v>1.0494000000000001</v>
      </c>
      <c r="K703" s="7">
        <v>1161</v>
      </c>
      <c r="L703" s="7">
        <v>1.0951</v>
      </c>
      <c r="M703" s="7">
        <f t="shared" si="70"/>
        <v>4.5699999999999852E-2</v>
      </c>
      <c r="N703" s="8">
        <v>2</v>
      </c>
      <c r="S703" s="8"/>
      <c r="T703" s="9">
        <v>41332</v>
      </c>
      <c r="U703" s="9">
        <v>41367</v>
      </c>
      <c r="V703" s="8">
        <v>35</v>
      </c>
      <c r="W703" s="8">
        <f t="shared" si="71"/>
        <v>2.2038958112774814</v>
      </c>
      <c r="X703" s="8">
        <f t="shared" si="72"/>
        <v>48.225291275218567</v>
      </c>
      <c r="Y703" s="8"/>
      <c r="Z703" s="8"/>
      <c r="AA703" s="8"/>
      <c r="AB703" s="8">
        <f t="shared" si="73"/>
        <v>24.112645637609283</v>
      </c>
    </row>
    <row r="704" spans="1:35" x14ac:dyDescent="0.2">
      <c r="A704" s="7" t="s">
        <v>4</v>
      </c>
      <c r="B704" s="7" t="s">
        <v>36</v>
      </c>
      <c r="C704" s="7" t="s">
        <v>9</v>
      </c>
      <c r="D704" s="7">
        <v>3</v>
      </c>
      <c r="E704" s="7">
        <v>154</v>
      </c>
      <c r="F704" s="7">
        <v>6</v>
      </c>
      <c r="G704" s="7" t="s">
        <v>17</v>
      </c>
      <c r="H704" s="7" t="s">
        <v>18</v>
      </c>
      <c r="I704" s="7">
        <v>1171</v>
      </c>
      <c r="J704" s="7">
        <v>1.0532999999999999</v>
      </c>
      <c r="K704" s="7">
        <v>1171</v>
      </c>
      <c r="L704" s="7">
        <v>1.1614</v>
      </c>
      <c r="M704" s="7">
        <f t="shared" si="70"/>
        <v>0.10810000000000008</v>
      </c>
      <c r="N704" s="8">
        <v>3.8</v>
      </c>
      <c r="S704" s="8"/>
      <c r="T704" s="9">
        <v>41332</v>
      </c>
      <c r="U704" s="9">
        <v>41367</v>
      </c>
      <c r="V704" s="8">
        <v>35</v>
      </c>
      <c r="W704" s="8">
        <f t="shared" si="71"/>
        <v>4.1874020414272142</v>
      </c>
      <c r="X704" s="8">
        <f t="shared" si="72"/>
        <v>38.736374111260048</v>
      </c>
      <c r="Y704" s="8"/>
      <c r="Z704" s="8"/>
      <c r="AA704" s="8"/>
      <c r="AB704" s="8">
        <f t="shared" si="73"/>
        <v>19.368187055630024</v>
      </c>
    </row>
    <row r="705" spans="1:35" x14ac:dyDescent="0.2">
      <c r="A705" s="7" t="s">
        <v>4</v>
      </c>
      <c r="B705" s="7" t="s">
        <v>36</v>
      </c>
      <c r="C705" s="7" t="s">
        <v>9</v>
      </c>
      <c r="D705" s="7">
        <v>7</v>
      </c>
      <c r="E705" s="7">
        <v>155</v>
      </c>
      <c r="F705" s="7">
        <v>1</v>
      </c>
      <c r="G705" s="7" t="s">
        <v>17</v>
      </c>
      <c r="H705" s="7" t="s">
        <v>18</v>
      </c>
      <c r="I705" s="7">
        <v>1301</v>
      </c>
      <c r="J705" s="7">
        <v>1.0454000000000001</v>
      </c>
      <c r="K705" s="7">
        <v>1301</v>
      </c>
      <c r="L705" s="7">
        <v>1.1274</v>
      </c>
      <c r="M705" s="7">
        <f t="shared" si="70"/>
        <v>8.1999999999999851E-2</v>
      </c>
      <c r="N705" s="8">
        <v>14.1</v>
      </c>
      <c r="S705" s="8"/>
      <c r="T705" s="9">
        <v>41332</v>
      </c>
      <c r="U705" s="9">
        <v>41367</v>
      </c>
      <c r="V705" s="8">
        <v>35</v>
      </c>
      <c r="W705" s="8">
        <f t="shared" si="71"/>
        <v>15.537465469506243</v>
      </c>
      <c r="X705" s="8">
        <f t="shared" si="72"/>
        <v>189.4812862134911</v>
      </c>
      <c r="Y705" s="8">
        <f>AVERAGE(X705:X710)</f>
        <v>126.38796495703781</v>
      </c>
      <c r="Z705" s="8">
        <f>_xlfn.STDEV.S(X705:X710)</f>
        <v>45.231878408534563</v>
      </c>
      <c r="AA705" s="8"/>
      <c r="AB705" s="8">
        <f t="shared" si="73"/>
        <v>94.740643106745551</v>
      </c>
      <c r="AC705" s="16">
        <f>AVERAGE(AB705:AB710)</f>
        <v>63.193982478518905</v>
      </c>
      <c r="AD705" s="16">
        <f>_xlfn.STDEV.S(AB705:AB710)</f>
        <v>22.615939204267281</v>
      </c>
    </row>
    <row r="706" spans="1:35" x14ac:dyDescent="0.2">
      <c r="A706" s="7" t="s">
        <v>4</v>
      </c>
      <c r="B706" s="7" t="s">
        <v>36</v>
      </c>
      <c r="C706" s="7" t="s">
        <v>9</v>
      </c>
      <c r="D706" s="7">
        <v>7</v>
      </c>
      <c r="E706" s="7">
        <v>156</v>
      </c>
      <c r="F706" s="7">
        <v>2</v>
      </c>
      <c r="G706" s="7" t="s">
        <v>17</v>
      </c>
      <c r="H706" s="7" t="s">
        <v>18</v>
      </c>
      <c r="I706" s="7">
        <v>1311</v>
      </c>
      <c r="J706" s="7">
        <v>1.0550999999999999</v>
      </c>
      <c r="K706" s="7">
        <v>1311</v>
      </c>
      <c r="L706" s="7">
        <v>1.1482000000000001</v>
      </c>
      <c r="M706" s="7">
        <f t="shared" si="70"/>
        <v>9.3100000000000183E-2</v>
      </c>
      <c r="N706" s="8">
        <v>11.8</v>
      </c>
      <c r="S706" s="8"/>
      <c r="T706" s="9">
        <v>41332</v>
      </c>
      <c r="U706" s="9">
        <v>41367</v>
      </c>
      <c r="V706" s="8">
        <v>35</v>
      </c>
      <c r="W706" s="8">
        <f t="shared" si="71"/>
        <v>13.002985286537141</v>
      </c>
      <c r="X706" s="8">
        <f t="shared" si="72"/>
        <v>139.66686666527514</v>
      </c>
      <c r="Y706" s="8"/>
      <c r="Z706" s="8"/>
      <c r="AA706" s="8"/>
      <c r="AB706" s="8">
        <f t="shared" si="73"/>
        <v>69.833433332637568</v>
      </c>
    </row>
    <row r="707" spans="1:35" x14ac:dyDescent="0.2">
      <c r="A707" s="7" t="s">
        <v>4</v>
      </c>
      <c r="B707" s="7" t="s">
        <v>36</v>
      </c>
      <c r="C707" s="7" t="s">
        <v>9</v>
      </c>
      <c r="D707" s="7">
        <v>7</v>
      </c>
      <c r="E707" s="7">
        <v>157</v>
      </c>
      <c r="F707" s="7">
        <v>3</v>
      </c>
      <c r="G707" s="7" t="s">
        <v>17</v>
      </c>
      <c r="H707" s="7" t="s">
        <v>18</v>
      </c>
      <c r="I707" s="7">
        <v>1321</v>
      </c>
      <c r="J707" s="7">
        <v>1.0529999999999999</v>
      </c>
      <c r="K707" s="7">
        <v>1321</v>
      </c>
      <c r="L707" s="7">
        <v>1.1449</v>
      </c>
      <c r="M707" s="7">
        <f t="shared" si="70"/>
        <v>9.1900000000000093E-2</v>
      </c>
      <c r="N707" s="8">
        <v>11.6</v>
      </c>
      <c r="S707" s="8"/>
      <c r="T707" s="9">
        <v>41332</v>
      </c>
      <c r="U707" s="9">
        <v>41367</v>
      </c>
      <c r="V707" s="8">
        <v>35</v>
      </c>
      <c r="W707" s="8">
        <f t="shared" si="71"/>
        <v>12.782595705409392</v>
      </c>
      <c r="X707" s="8">
        <f t="shared" si="72"/>
        <v>139.09244510782784</v>
      </c>
      <c r="Y707" s="8"/>
      <c r="Z707" s="8"/>
      <c r="AA707" s="8"/>
      <c r="AB707" s="8">
        <f t="shared" si="73"/>
        <v>69.546222553913921</v>
      </c>
    </row>
    <row r="708" spans="1:35" x14ac:dyDescent="0.2">
      <c r="A708" s="7" t="s">
        <v>4</v>
      </c>
      <c r="B708" s="7" t="s">
        <v>36</v>
      </c>
      <c r="C708" s="7" t="s">
        <v>9</v>
      </c>
      <c r="D708" s="7">
        <v>7</v>
      </c>
      <c r="E708" s="7">
        <v>158</v>
      </c>
      <c r="F708" s="7">
        <v>4</v>
      </c>
      <c r="G708" s="7" t="s">
        <v>17</v>
      </c>
      <c r="H708" s="7" t="s">
        <v>18</v>
      </c>
      <c r="I708" s="7">
        <v>1331</v>
      </c>
      <c r="J708" s="7">
        <v>1.0390999999999999</v>
      </c>
      <c r="K708" s="7">
        <v>1331</v>
      </c>
      <c r="L708" s="7">
        <v>1.1555</v>
      </c>
      <c r="M708" s="7">
        <f t="shared" si="70"/>
        <v>0.11640000000000006</v>
      </c>
      <c r="N708" s="8">
        <v>12</v>
      </c>
      <c r="S708" s="8"/>
      <c r="T708" s="9">
        <v>41332</v>
      </c>
      <c r="U708" s="9">
        <v>41367</v>
      </c>
      <c r="V708" s="8">
        <v>35</v>
      </c>
      <c r="W708" s="8">
        <f t="shared" si="71"/>
        <v>13.223374867664887</v>
      </c>
      <c r="X708" s="8">
        <f t="shared" si="72"/>
        <v>113.6028768699732</v>
      </c>
      <c r="Y708" s="8"/>
      <c r="Z708" s="8"/>
      <c r="AA708" s="8"/>
      <c r="AB708" s="8">
        <f t="shared" si="73"/>
        <v>56.801438434986601</v>
      </c>
      <c r="AC708" s="16"/>
      <c r="AD708" s="16"/>
    </row>
    <row r="709" spans="1:35" x14ac:dyDescent="0.2">
      <c r="A709" s="7" t="s">
        <v>4</v>
      </c>
      <c r="B709" s="7" t="s">
        <v>36</v>
      </c>
      <c r="C709" s="7" t="s">
        <v>9</v>
      </c>
      <c r="D709" s="7">
        <v>7</v>
      </c>
      <c r="E709" s="7">
        <v>159</v>
      </c>
      <c r="F709" s="7">
        <v>5</v>
      </c>
      <c r="G709" s="7" t="s">
        <v>17</v>
      </c>
      <c r="H709" s="7" t="s">
        <v>18</v>
      </c>
      <c r="I709" s="7">
        <v>1341</v>
      </c>
      <c r="J709" s="7">
        <v>1.0528999999999999</v>
      </c>
      <c r="K709" s="7">
        <v>1341</v>
      </c>
      <c r="L709" s="7">
        <v>1.1248</v>
      </c>
      <c r="M709" s="7">
        <f t="shared" si="70"/>
        <v>7.1900000000000075E-2</v>
      </c>
      <c r="N709" s="8">
        <v>3.3</v>
      </c>
      <c r="S709" s="8"/>
      <c r="T709" s="9">
        <v>41332</v>
      </c>
      <c r="U709" s="9">
        <v>41367</v>
      </c>
      <c r="V709" s="8">
        <v>35</v>
      </c>
      <c r="W709" s="8">
        <f t="shared" si="71"/>
        <v>3.6364280886078442</v>
      </c>
      <c r="X709" s="8">
        <f t="shared" si="72"/>
        <v>50.576190383975529</v>
      </c>
      <c r="Y709" s="8"/>
      <c r="Z709" s="8"/>
      <c r="AA709" s="8"/>
      <c r="AB709" s="8">
        <f t="shared" si="73"/>
        <v>25.288095191987765</v>
      </c>
    </row>
    <row r="710" spans="1:35" x14ac:dyDescent="0.2">
      <c r="A710" s="7" t="s">
        <v>4</v>
      </c>
      <c r="B710" s="7" t="s">
        <v>36</v>
      </c>
      <c r="C710" s="7" t="s">
        <v>9</v>
      </c>
      <c r="D710" s="7">
        <v>7</v>
      </c>
      <c r="E710" s="7">
        <v>160</v>
      </c>
      <c r="F710" s="7">
        <v>6</v>
      </c>
      <c r="G710" s="7" t="s">
        <v>17</v>
      </c>
      <c r="H710" s="7" t="s">
        <v>18</v>
      </c>
      <c r="I710" s="7">
        <v>1351</v>
      </c>
      <c r="J710" s="7">
        <v>1.0469999999999999</v>
      </c>
      <c r="K710" s="7">
        <v>1351</v>
      </c>
      <c r="L710" s="7">
        <v>1.1564000000000001</v>
      </c>
      <c r="M710" s="7">
        <f t="shared" si="70"/>
        <v>0.10940000000000016</v>
      </c>
      <c r="N710" s="8">
        <v>12.5</v>
      </c>
      <c r="S710" s="8"/>
      <c r="T710" s="9">
        <v>41332</v>
      </c>
      <c r="U710" s="9">
        <v>41367</v>
      </c>
      <c r="V710" s="8">
        <v>35</v>
      </c>
      <c r="W710" s="8">
        <f t="shared" si="71"/>
        <v>13.774348820484258</v>
      </c>
      <c r="X710" s="8">
        <f t="shared" si="72"/>
        <v>125.90812450168407</v>
      </c>
      <c r="Y710" s="8"/>
      <c r="Z710" s="8"/>
      <c r="AA710" s="8"/>
      <c r="AB710" s="8">
        <f t="shared" si="73"/>
        <v>62.954062250842036</v>
      </c>
    </row>
    <row r="711" spans="1:35" x14ac:dyDescent="0.2">
      <c r="A711" s="7" t="s">
        <v>4</v>
      </c>
      <c r="B711" s="7" t="s">
        <v>36</v>
      </c>
      <c r="C711" s="7" t="s">
        <v>9</v>
      </c>
      <c r="D711" s="7">
        <v>24</v>
      </c>
      <c r="E711" s="7">
        <v>161</v>
      </c>
      <c r="F711" s="7">
        <v>1</v>
      </c>
      <c r="G711" s="7" t="s">
        <v>17</v>
      </c>
      <c r="H711" s="7" t="s">
        <v>18</v>
      </c>
      <c r="I711" s="7">
        <v>1481</v>
      </c>
      <c r="J711" s="7">
        <v>1.0518000000000001</v>
      </c>
      <c r="K711" s="7">
        <v>1481</v>
      </c>
      <c r="L711" s="7">
        <v>1.1456</v>
      </c>
      <c r="M711" s="7">
        <f t="shared" si="70"/>
        <v>9.3799999999999883E-2</v>
      </c>
      <c r="N711" s="8">
        <v>34.5</v>
      </c>
      <c r="S711" s="8"/>
      <c r="T711" s="9">
        <v>41332</v>
      </c>
      <c r="U711" s="9">
        <v>41367</v>
      </c>
      <c r="V711" s="8">
        <v>35</v>
      </c>
      <c r="W711" s="8">
        <f t="shared" si="71"/>
        <v>38.017202744536554</v>
      </c>
      <c r="X711" s="8">
        <f t="shared" si="72"/>
        <v>405.30066891830063</v>
      </c>
      <c r="Y711" s="8">
        <f>AVERAGE(X711:X716)</f>
        <v>592.8661723748861</v>
      </c>
      <c r="Z711" s="8">
        <f>_xlfn.STDEV.S(X711:X716)</f>
        <v>155.72458793718698</v>
      </c>
      <c r="AA711" s="8"/>
      <c r="AB711" s="8">
        <f t="shared" si="73"/>
        <v>202.65033445915032</v>
      </c>
      <c r="AC711" s="16">
        <f>AVERAGE(AB711:AB716)</f>
        <v>296.43308618744305</v>
      </c>
      <c r="AD711" s="16">
        <f>_xlfn.STDEV.S(AB711:AB716)</f>
        <v>77.862293968593491</v>
      </c>
    </row>
    <row r="712" spans="1:35" x14ac:dyDescent="0.2">
      <c r="A712" s="7" t="s">
        <v>4</v>
      </c>
      <c r="B712" s="7" t="s">
        <v>36</v>
      </c>
      <c r="C712" s="7" t="s">
        <v>9</v>
      </c>
      <c r="D712" s="7">
        <v>24</v>
      </c>
      <c r="E712" s="7">
        <v>162</v>
      </c>
      <c r="F712" s="7">
        <v>2</v>
      </c>
      <c r="G712" s="7" t="s">
        <v>17</v>
      </c>
      <c r="H712" s="7" t="s">
        <v>18</v>
      </c>
      <c r="I712" s="7">
        <v>1491</v>
      </c>
      <c r="J712" s="7">
        <v>1.0448999999999999</v>
      </c>
      <c r="K712" s="7">
        <v>1491</v>
      </c>
      <c r="L712" s="7">
        <v>1.1805000000000001</v>
      </c>
      <c r="M712" s="7">
        <f t="shared" si="70"/>
        <v>0.13560000000000016</v>
      </c>
      <c r="N712" s="8">
        <v>98.1</v>
      </c>
      <c r="S712" s="8"/>
      <c r="T712" s="9">
        <v>41332</v>
      </c>
      <c r="U712" s="9">
        <v>41367</v>
      </c>
      <c r="V712" s="8">
        <v>35</v>
      </c>
      <c r="W712" s="8">
        <f t="shared" si="71"/>
        <v>108.10108954316046</v>
      </c>
      <c r="X712" s="8">
        <f t="shared" si="72"/>
        <v>797.20567509705256</v>
      </c>
      <c r="Y712" s="8"/>
      <c r="Z712" s="8"/>
      <c r="AA712" s="8"/>
      <c r="AB712" s="8">
        <f t="shared" si="73"/>
        <v>398.60283754852628</v>
      </c>
    </row>
    <row r="713" spans="1:35" x14ac:dyDescent="0.2">
      <c r="A713" s="7" t="s">
        <v>4</v>
      </c>
      <c r="B713" s="7" t="s">
        <v>36</v>
      </c>
      <c r="C713" s="7" t="s">
        <v>9</v>
      </c>
      <c r="D713" s="7">
        <v>24</v>
      </c>
      <c r="E713" s="7">
        <v>163</v>
      </c>
      <c r="F713" s="7">
        <v>3</v>
      </c>
      <c r="G713" s="7" t="s">
        <v>17</v>
      </c>
      <c r="H713" s="7" t="s">
        <v>18</v>
      </c>
      <c r="I713" s="7">
        <v>1501</v>
      </c>
      <c r="J713" s="7">
        <v>1.0515000000000001</v>
      </c>
      <c r="K713" s="7">
        <v>1501</v>
      </c>
      <c r="L713" s="7">
        <v>1.1309</v>
      </c>
      <c r="M713" s="7">
        <f t="shared" si="70"/>
        <v>7.9399999999999915E-2</v>
      </c>
      <c r="N713" s="8">
        <v>33.299999999999997</v>
      </c>
      <c r="S713" s="8"/>
      <c r="T713" s="9">
        <v>41332</v>
      </c>
      <c r="U713" s="9">
        <v>41367</v>
      </c>
      <c r="V713" s="8">
        <v>35</v>
      </c>
      <c r="W713" s="8">
        <f t="shared" si="71"/>
        <v>36.694865257770061</v>
      </c>
      <c r="X713" s="8">
        <f t="shared" si="72"/>
        <v>462.15195538753278</v>
      </c>
      <c r="Y713" s="8"/>
      <c r="Z713" s="8"/>
      <c r="AA713" s="8"/>
      <c r="AB713" s="8">
        <f t="shared" si="73"/>
        <v>231.07597769376639</v>
      </c>
    </row>
    <row r="714" spans="1:35" x14ac:dyDescent="0.2">
      <c r="A714" s="7" t="s">
        <v>4</v>
      </c>
      <c r="B714" s="7" t="s">
        <v>36</v>
      </c>
      <c r="C714" s="7" t="s">
        <v>9</v>
      </c>
      <c r="D714" s="7">
        <v>24</v>
      </c>
      <c r="E714" s="7">
        <v>164</v>
      </c>
      <c r="F714" s="7">
        <v>4</v>
      </c>
      <c r="G714" s="7" t="s">
        <v>17</v>
      </c>
      <c r="H714" s="7" t="s">
        <v>18</v>
      </c>
      <c r="I714" s="7">
        <v>1511</v>
      </c>
      <c r="J714" s="7">
        <v>1.0497000000000001</v>
      </c>
      <c r="K714" s="7">
        <v>1511</v>
      </c>
      <c r="L714" s="7">
        <v>1.1488</v>
      </c>
      <c r="M714" s="7">
        <f t="shared" si="70"/>
        <v>9.9099999999999966E-2</v>
      </c>
      <c r="N714" s="8">
        <v>46</v>
      </c>
      <c r="S714" s="8"/>
      <c r="T714" s="9">
        <v>41332</v>
      </c>
      <c r="U714" s="9">
        <v>41367</v>
      </c>
      <c r="V714" s="8">
        <v>35</v>
      </c>
      <c r="W714" s="8">
        <f t="shared" si="71"/>
        <v>50.689603659382072</v>
      </c>
      <c r="X714" s="8">
        <f t="shared" si="72"/>
        <v>511.49953238528849</v>
      </c>
      <c r="Y714" s="8"/>
      <c r="Z714" s="8"/>
      <c r="AA714" s="8"/>
      <c r="AB714" s="8">
        <f t="shared" si="73"/>
        <v>255.74976619264424</v>
      </c>
    </row>
    <row r="715" spans="1:35" x14ac:dyDescent="0.2">
      <c r="A715" s="7" t="s">
        <v>4</v>
      </c>
      <c r="B715" s="7" t="s">
        <v>36</v>
      </c>
      <c r="C715" s="7" t="s">
        <v>9</v>
      </c>
      <c r="D715" s="7">
        <v>24</v>
      </c>
      <c r="E715" s="7">
        <v>165</v>
      </c>
      <c r="F715" s="7">
        <v>5</v>
      </c>
      <c r="G715" s="7" t="s">
        <v>17</v>
      </c>
      <c r="H715" s="7" t="s">
        <v>18</v>
      </c>
      <c r="I715" s="7">
        <v>1521</v>
      </c>
      <c r="J715" s="7">
        <v>1.0576000000000001</v>
      </c>
      <c r="K715" s="7">
        <v>1521</v>
      </c>
      <c r="L715" s="7">
        <v>1.1472</v>
      </c>
      <c r="M715" s="7">
        <f t="shared" si="70"/>
        <v>8.9599999999999902E-2</v>
      </c>
      <c r="N715" s="8">
        <v>58.4</v>
      </c>
      <c r="S715" s="8"/>
      <c r="T715" s="9">
        <v>41332</v>
      </c>
      <c r="U715" s="9">
        <v>41367</v>
      </c>
      <c r="V715" s="8">
        <v>35</v>
      </c>
      <c r="W715" s="8">
        <f t="shared" si="71"/>
        <v>64.353757689302455</v>
      </c>
      <c r="X715" s="8">
        <f t="shared" si="72"/>
        <v>718.23390278239424</v>
      </c>
      <c r="Y715" s="8"/>
      <c r="Z715" s="8"/>
      <c r="AA715" s="8"/>
      <c r="AB715" s="8">
        <f t="shared" si="73"/>
        <v>359.11695139119712</v>
      </c>
    </row>
    <row r="716" spans="1:35" x14ac:dyDescent="0.2">
      <c r="A716" s="7" t="s">
        <v>4</v>
      </c>
      <c r="B716" s="7" t="s">
        <v>36</v>
      </c>
      <c r="C716" s="7" t="s">
        <v>9</v>
      </c>
      <c r="D716" s="7">
        <v>24</v>
      </c>
      <c r="E716" s="7">
        <v>166</v>
      </c>
      <c r="F716" s="7">
        <v>6</v>
      </c>
      <c r="G716" s="7" t="s">
        <v>17</v>
      </c>
      <c r="H716" s="7" t="s">
        <v>18</v>
      </c>
      <c r="I716" s="7">
        <v>1531</v>
      </c>
      <c r="J716" s="7">
        <v>1.0447</v>
      </c>
      <c r="K716" s="7">
        <v>1531</v>
      </c>
      <c r="L716" s="7">
        <v>1.1254999999999999</v>
      </c>
      <c r="M716" s="7">
        <f t="shared" si="70"/>
        <v>8.0799999999999983E-2</v>
      </c>
      <c r="N716" s="8">
        <v>48.6</v>
      </c>
      <c r="S716" s="8"/>
      <c r="T716" s="9">
        <v>41332</v>
      </c>
      <c r="U716" s="9">
        <v>41367</v>
      </c>
      <c r="V716" s="8">
        <v>35</v>
      </c>
      <c r="W716" s="8">
        <f t="shared" si="71"/>
        <v>53.554668214042799</v>
      </c>
      <c r="X716" s="8">
        <f t="shared" si="72"/>
        <v>662.8052996787477</v>
      </c>
      <c r="Y716" s="8"/>
      <c r="Z716" s="8"/>
      <c r="AA716" s="8"/>
      <c r="AB716" s="8">
        <f t="shared" si="73"/>
        <v>331.40264983937385</v>
      </c>
    </row>
    <row r="717" spans="1:35" x14ac:dyDescent="0.2">
      <c r="A717" s="7" t="s">
        <v>4</v>
      </c>
      <c r="B717" s="7" t="s">
        <v>36</v>
      </c>
      <c r="C717" s="7" t="s">
        <v>9</v>
      </c>
      <c r="D717" s="7">
        <v>48</v>
      </c>
      <c r="E717" s="7">
        <v>167</v>
      </c>
      <c r="F717" s="7">
        <v>1</v>
      </c>
      <c r="G717" s="7" t="s">
        <v>17</v>
      </c>
      <c r="H717" s="7" t="s">
        <v>18</v>
      </c>
      <c r="I717" s="7">
        <v>1661</v>
      </c>
      <c r="J717" s="7">
        <v>1.0595000000000001</v>
      </c>
      <c r="K717" s="7">
        <v>1661</v>
      </c>
      <c r="L717" s="7">
        <v>1.1429</v>
      </c>
      <c r="M717" s="7">
        <f t="shared" si="70"/>
        <v>8.3399999999999919E-2</v>
      </c>
      <c r="N717" s="8">
        <v>78.8</v>
      </c>
      <c r="S717" s="8"/>
      <c r="T717" s="9">
        <v>41332</v>
      </c>
      <c r="U717" s="9">
        <v>41367</v>
      </c>
      <c r="V717" s="8">
        <v>35</v>
      </c>
      <c r="W717" s="8">
        <f t="shared" si="71"/>
        <v>86.833494964332758</v>
      </c>
      <c r="X717" s="8">
        <f t="shared" si="72"/>
        <v>1041.1690043684994</v>
      </c>
      <c r="Y717" s="8">
        <f>AVERAGE(X717:X722)</f>
        <v>953.93342935805902</v>
      </c>
      <c r="Z717" s="8">
        <f>_xlfn.STDEV.S(X717:X722)</f>
        <v>185.41278304312846</v>
      </c>
      <c r="AA717" s="8"/>
      <c r="AB717" s="8">
        <f t="shared" si="73"/>
        <v>520.58450218424969</v>
      </c>
      <c r="AC717" s="16">
        <f>AVERAGE(AB717:AB722)</f>
        <v>476.96671467902951</v>
      </c>
      <c r="AD717" s="16">
        <f>_xlfn.STDEV.S(AB717:AB722)</f>
        <v>92.706391521564228</v>
      </c>
      <c r="AG717" s="7">
        <f>AC717/100</f>
        <v>4.7696671467902947</v>
      </c>
      <c r="AH717" s="7">
        <f>AD717/100</f>
        <v>0.92706391521564224</v>
      </c>
      <c r="AI717" s="7" t="s">
        <v>50</v>
      </c>
    </row>
    <row r="718" spans="1:35" x14ac:dyDescent="0.2">
      <c r="A718" s="7" t="s">
        <v>4</v>
      </c>
      <c r="B718" s="7" t="s">
        <v>36</v>
      </c>
      <c r="C718" s="7" t="s">
        <v>9</v>
      </c>
      <c r="D718" s="7">
        <v>48</v>
      </c>
      <c r="E718" s="7">
        <v>168</v>
      </c>
      <c r="F718" s="7">
        <v>2</v>
      </c>
      <c r="G718" s="7" t="s">
        <v>17</v>
      </c>
      <c r="H718" s="7" t="s">
        <v>18</v>
      </c>
      <c r="I718" s="7">
        <v>1671</v>
      </c>
      <c r="J718" s="7">
        <v>1.0548999999999999</v>
      </c>
      <c r="K718" s="7">
        <v>1671</v>
      </c>
      <c r="L718" s="7">
        <v>1.1355</v>
      </c>
      <c r="M718" s="7">
        <f t="shared" si="70"/>
        <v>8.0600000000000005E-2</v>
      </c>
      <c r="N718" s="8">
        <v>88.5</v>
      </c>
      <c r="S718" s="8"/>
      <c r="T718" s="9">
        <v>41332</v>
      </c>
      <c r="U718" s="9">
        <v>41367</v>
      </c>
      <c r="V718" s="8">
        <v>35</v>
      </c>
      <c r="W718" s="8">
        <f t="shared" si="71"/>
        <v>97.522389649028554</v>
      </c>
      <c r="X718" s="8">
        <f t="shared" si="72"/>
        <v>1209.9552065636296</v>
      </c>
      <c r="Y718" s="8"/>
      <c r="Z718" s="8"/>
      <c r="AA718" s="8"/>
      <c r="AB718" s="8">
        <f t="shared" si="73"/>
        <v>604.97760328181482</v>
      </c>
      <c r="AC718" s="8"/>
      <c r="AD718" s="8"/>
    </row>
    <row r="719" spans="1:35" x14ac:dyDescent="0.2">
      <c r="A719" s="7" t="s">
        <v>4</v>
      </c>
      <c r="B719" s="7" t="s">
        <v>36</v>
      </c>
      <c r="C719" s="7" t="s">
        <v>9</v>
      </c>
      <c r="D719" s="7">
        <v>48</v>
      </c>
      <c r="E719" s="7">
        <v>169</v>
      </c>
      <c r="F719" s="7">
        <v>3</v>
      </c>
      <c r="G719" s="7" t="s">
        <v>17</v>
      </c>
      <c r="H719" s="7" t="s">
        <v>18</v>
      </c>
      <c r="I719" s="7">
        <v>1681</v>
      </c>
      <c r="J719" s="7">
        <v>1.0624</v>
      </c>
      <c r="K719" s="7">
        <v>1681</v>
      </c>
      <c r="L719" s="7">
        <v>1.1607000000000001</v>
      </c>
      <c r="M719" s="7">
        <f t="shared" si="70"/>
        <v>9.8300000000000054E-2</v>
      </c>
      <c r="N719" s="8">
        <v>89.7</v>
      </c>
      <c r="S719" s="8"/>
      <c r="T719" s="9">
        <v>41332</v>
      </c>
      <c r="U719" s="9">
        <v>41367</v>
      </c>
      <c r="V719" s="8">
        <v>35</v>
      </c>
      <c r="W719" s="8">
        <f t="shared" si="71"/>
        <v>98.84472713579504</v>
      </c>
      <c r="X719" s="8">
        <f t="shared" si="72"/>
        <v>1005.5414764577313</v>
      </c>
      <c r="Y719" s="8"/>
      <c r="Z719" s="8"/>
      <c r="AA719" s="8"/>
      <c r="AB719" s="8">
        <f t="shared" si="73"/>
        <v>502.77073822886564</v>
      </c>
      <c r="AC719" s="8"/>
      <c r="AD719" s="8"/>
    </row>
    <row r="720" spans="1:35" x14ac:dyDescent="0.2">
      <c r="A720" s="7" t="s">
        <v>39</v>
      </c>
      <c r="B720" s="7" t="s">
        <v>36</v>
      </c>
      <c r="C720" s="7" t="s">
        <v>9</v>
      </c>
      <c r="D720" s="7">
        <v>48</v>
      </c>
      <c r="E720" s="7">
        <v>170</v>
      </c>
      <c r="F720" s="7">
        <v>4</v>
      </c>
      <c r="G720" s="7" t="s">
        <v>17</v>
      </c>
      <c r="H720" s="7" t="s">
        <v>18</v>
      </c>
      <c r="I720" s="7">
        <v>1691</v>
      </c>
      <c r="J720" s="7">
        <v>1.0558000000000001</v>
      </c>
      <c r="K720" s="7">
        <v>1691</v>
      </c>
      <c r="L720" s="7">
        <v>1.1557999999999999</v>
      </c>
      <c r="M720" s="7">
        <f t="shared" si="70"/>
        <v>9.9999999999999867E-2</v>
      </c>
      <c r="N720" s="8">
        <v>85.4</v>
      </c>
      <c r="S720" s="8"/>
      <c r="T720" s="9">
        <v>41332</v>
      </c>
      <c r="U720" s="9">
        <v>41367</v>
      </c>
      <c r="V720" s="8">
        <v>35</v>
      </c>
      <c r="W720" s="8">
        <f t="shared" si="71"/>
        <v>94.106351141548458</v>
      </c>
      <c r="X720" s="8">
        <f t="shared" si="72"/>
        <v>941.06351141548589</v>
      </c>
      <c r="Y720" s="8"/>
      <c r="Z720" s="8"/>
      <c r="AA720" s="8"/>
      <c r="AB720" s="8">
        <f t="shared" si="73"/>
        <v>470.53175570774295</v>
      </c>
      <c r="AC720" s="8"/>
      <c r="AD720" s="8"/>
    </row>
    <row r="721" spans="1:30" x14ac:dyDescent="0.2">
      <c r="A721" s="7" t="s">
        <v>4</v>
      </c>
      <c r="B721" s="7" t="s">
        <v>36</v>
      </c>
      <c r="C721" s="7" t="s">
        <v>9</v>
      </c>
      <c r="D721" s="7">
        <v>48</v>
      </c>
      <c r="E721" s="7">
        <v>171</v>
      </c>
      <c r="F721" s="7">
        <v>5</v>
      </c>
      <c r="G721" s="7" t="s">
        <v>17</v>
      </c>
      <c r="H721" s="7" t="s">
        <v>18</v>
      </c>
      <c r="I721" s="7">
        <v>1701</v>
      </c>
      <c r="J721" s="7">
        <v>1.0620000000000001</v>
      </c>
      <c r="K721" s="7">
        <v>1701</v>
      </c>
      <c r="L721" s="7">
        <v>1.1328</v>
      </c>
      <c r="M721" s="7">
        <f t="shared" si="70"/>
        <v>7.0799999999999974E-2</v>
      </c>
      <c r="N721" s="8">
        <v>55.9</v>
      </c>
      <c r="S721" s="8"/>
      <c r="T721" s="9">
        <v>41332</v>
      </c>
      <c r="U721" s="9">
        <v>41367</v>
      </c>
      <c r="V721" s="8">
        <v>35</v>
      </c>
      <c r="W721" s="8">
        <f t="shared" si="71"/>
        <v>61.598887925205602</v>
      </c>
      <c r="X721" s="8">
        <f t="shared" si="72"/>
        <v>870.04078990403423</v>
      </c>
      <c r="Y721" s="8"/>
      <c r="Z721" s="8"/>
      <c r="AA721" s="8"/>
      <c r="AB721" s="8">
        <f t="shared" si="73"/>
        <v>435.02039495201711</v>
      </c>
      <c r="AC721" s="8"/>
      <c r="AD721" s="8"/>
    </row>
    <row r="722" spans="1:30" x14ac:dyDescent="0.2">
      <c r="A722" s="7" t="s">
        <v>4</v>
      </c>
      <c r="B722" s="7" t="s">
        <v>36</v>
      </c>
      <c r="C722" s="7" t="s">
        <v>9</v>
      </c>
      <c r="D722" s="7">
        <v>48</v>
      </c>
      <c r="E722" s="7">
        <v>172</v>
      </c>
      <c r="F722" s="7">
        <v>6</v>
      </c>
      <c r="G722" s="7" t="s">
        <v>17</v>
      </c>
      <c r="H722" s="7" t="s">
        <v>18</v>
      </c>
      <c r="I722" s="7">
        <v>1711</v>
      </c>
      <c r="J722" s="7">
        <v>1.0557000000000001</v>
      </c>
      <c r="K722" s="7">
        <v>1711</v>
      </c>
      <c r="L722" s="7">
        <v>1.1424000000000001</v>
      </c>
      <c r="M722" s="7">
        <f t="shared" si="70"/>
        <v>8.6699999999999999E-2</v>
      </c>
      <c r="N722" s="8">
        <v>51.6</v>
      </c>
      <c r="S722" s="8"/>
      <c r="T722" s="9">
        <v>41332</v>
      </c>
      <c r="U722" s="9">
        <v>41367</v>
      </c>
      <c r="V722" s="8">
        <v>35</v>
      </c>
      <c r="W722" s="8">
        <f t="shared" si="71"/>
        <v>56.860511930959021</v>
      </c>
      <c r="X722" s="8">
        <f t="shared" si="72"/>
        <v>655.83058743897368</v>
      </c>
      <c r="Y722" s="8"/>
      <c r="Z722" s="8"/>
      <c r="AA722" s="8"/>
      <c r="AB722" s="8">
        <f t="shared" si="73"/>
        <v>327.91529371948684</v>
      </c>
      <c r="AC722" s="8"/>
      <c r="AD722" s="8"/>
    </row>
    <row r="723" spans="1:30" x14ac:dyDescent="0.2">
      <c r="A723" s="7" t="s">
        <v>4</v>
      </c>
      <c r="B723" s="7" t="s">
        <v>36</v>
      </c>
      <c r="C723" s="7" t="s">
        <v>6</v>
      </c>
      <c r="D723" s="7">
        <v>3</v>
      </c>
      <c r="F723" s="7">
        <v>1</v>
      </c>
      <c r="G723" s="7" t="s">
        <v>17</v>
      </c>
      <c r="H723" s="7" t="s">
        <v>18</v>
      </c>
      <c r="I723" s="7">
        <v>1001</v>
      </c>
      <c r="J723" s="7">
        <v>1.0528</v>
      </c>
      <c r="K723" s="7">
        <v>1001</v>
      </c>
      <c r="L723" s="7">
        <v>1.1585000000000001</v>
      </c>
      <c r="M723" s="7">
        <f t="shared" si="70"/>
        <v>0.10570000000000013</v>
      </c>
      <c r="N723" s="8">
        <v>0</v>
      </c>
      <c r="O723" s="3">
        <f>AVERAGE(N723:N746)</f>
        <v>0.32222222222222219</v>
      </c>
      <c r="P723" s="8">
        <v>0</v>
      </c>
      <c r="S723" s="8"/>
      <c r="T723" s="9">
        <v>41332</v>
      </c>
      <c r="U723" s="9">
        <v>41367</v>
      </c>
      <c r="V723" s="8">
        <v>35</v>
      </c>
      <c r="W723" s="8">
        <f t="shared" si="71"/>
        <v>0</v>
      </c>
      <c r="X723" s="8">
        <f t="shared" si="72"/>
        <v>0</v>
      </c>
      <c r="Y723" s="8">
        <f>AVERAGE(X723:X728)</f>
        <v>0</v>
      </c>
      <c r="Z723" s="8">
        <f>_xlfn.STDEV.S(X723:X728)</f>
        <v>0</v>
      </c>
      <c r="AA723" s="8"/>
      <c r="AB723" s="8"/>
      <c r="AC723" s="8"/>
      <c r="AD723" s="8"/>
    </row>
    <row r="724" spans="1:30" x14ac:dyDescent="0.2">
      <c r="A724" s="7" t="s">
        <v>4</v>
      </c>
      <c r="B724" s="7" t="s">
        <v>36</v>
      </c>
      <c r="C724" s="7" t="s">
        <v>6</v>
      </c>
      <c r="D724" s="7">
        <v>3</v>
      </c>
      <c r="F724" s="7">
        <v>2</v>
      </c>
      <c r="G724" s="7" t="s">
        <v>17</v>
      </c>
      <c r="H724" s="7" t="s">
        <v>18</v>
      </c>
      <c r="I724" s="7">
        <v>1011</v>
      </c>
      <c r="J724" s="7">
        <v>1.0550999999999999</v>
      </c>
      <c r="K724" s="7">
        <v>1011</v>
      </c>
      <c r="L724" s="7">
        <v>1.2030000000000001</v>
      </c>
      <c r="M724" s="7">
        <f t="shared" si="70"/>
        <v>0.14790000000000014</v>
      </c>
      <c r="N724" s="8">
        <v>0</v>
      </c>
      <c r="P724" s="8">
        <v>0</v>
      </c>
      <c r="S724" s="8"/>
      <c r="T724" s="9">
        <v>41332</v>
      </c>
      <c r="U724" s="9">
        <v>41367</v>
      </c>
      <c r="V724" s="8">
        <v>35</v>
      </c>
      <c r="W724" s="8">
        <f t="shared" si="71"/>
        <v>0</v>
      </c>
      <c r="X724" s="8">
        <f t="shared" si="72"/>
        <v>0</v>
      </c>
      <c r="Y724" s="8"/>
      <c r="Z724" s="8"/>
      <c r="AA724" s="8"/>
      <c r="AB724" s="8"/>
      <c r="AC724" s="8"/>
      <c r="AD724" s="8"/>
    </row>
    <row r="725" spans="1:30" x14ac:dyDescent="0.2">
      <c r="A725" s="7" t="s">
        <v>4</v>
      </c>
      <c r="B725" s="7" t="s">
        <v>36</v>
      </c>
      <c r="C725" s="7" t="s">
        <v>6</v>
      </c>
      <c r="D725" s="7">
        <v>3</v>
      </c>
      <c r="F725" s="7">
        <v>3</v>
      </c>
      <c r="G725" s="7" t="s">
        <v>17</v>
      </c>
      <c r="H725" s="7" t="s">
        <v>18</v>
      </c>
      <c r="I725" s="7">
        <v>1021</v>
      </c>
      <c r="J725" s="7">
        <v>1.048</v>
      </c>
      <c r="K725" s="7">
        <v>1021</v>
      </c>
      <c r="L725" s="7">
        <v>1.1618999999999999</v>
      </c>
      <c r="M725" s="7">
        <f t="shared" si="70"/>
        <v>0.11389999999999989</v>
      </c>
      <c r="N725" s="8">
        <v>0</v>
      </c>
      <c r="P725" s="8">
        <v>0</v>
      </c>
      <c r="S725" s="8"/>
      <c r="T725" s="9">
        <v>41332</v>
      </c>
      <c r="U725" s="9">
        <v>41367</v>
      </c>
      <c r="V725" s="8">
        <v>35</v>
      </c>
      <c r="W725" s="8">
        <f t="shared" si="71"/>
        <v>0</v>
      </c>
      <c r="X725" s="8">
        <f t="shared" si="72"/>
        <v>0</v>
      </c>
      <c r="Y725" s="8"/>
      <c r="Z725" s="8"/>
      <c r="AA725" s="8"/>
      <c r="AB725" s="8"/>
      <c r="AC725" s="8"/>
      <c r="AD725" s="8"/>
    </row>
    <row r="726" spans="1:30" x14ac:dyDescent="0.2">
      <c r="A726" s="7" t="s">
        <v>4</v>
      </c>
      <c r="B726" s="7" t="s">
        <v>36</v>
      </c>
      <c r="C726" s="7" t="s">
        <v>6</v>
      </c>
      <c r="D726" s="7">
        <v>3</v>
      </c>
      <c r="F726" s="7">
        <v>4</v>
      </c>
      <c r="G726" s="7" t="s">
        <v>17</v>
      </c>
      <c r="H726" s="7" t="s">
        <v>18</v>
      </c>
      <c r="I726" s="7">
        <v>1031</v>
      </c>
      <c r="J726" s="7">
        <v>1.0363</v>
      </c>
      <c r="K726" s="7">
        <v>1031</v>
      </c>
      <c r="L726" s="7">
        <v>1.1597999999999999</v>
      </c>
      <c r="M726" s="7">
        <f t="shared" si="70"/>
        <v>0.12349999999999994</v>
      </c>
      <c r="N726" s="8">
        <v>0</v>
      </c>
      <c r="P726" s="8">
        <v>0</v>
      </c>
      <c r="S726" s="8"/>
      <c r="T726" s="9">
        <v>41332</v>
      </c>
      <c r="U726" s="9">
        <v>41367</v>
      </c>
      <c r="V726" s="8">
        <v>35</v>
      </c>
      <c r="W726" s="8">
        <f t="shared" si="71"/>
        <v>0</v>
      </c>
      <c r="X726" s="8">
        <f t="shared" si="72"/>
        <v>0</v>
      </c>
      <c r="Y726" s="8"/>
      <c r="Z726" s="8"/>
      <c r="AA726" s="8"/>
      <c r="AB726" s="8"/>
      <c r="AC726" s="8"/>
      <c r="AD726" s="8"/>
    </row>
    <row r="727" spans="1:30" x14ac:dyDescent="0.2">
      <c r="A727" s="7" t="s">
        <v>4</v>
      </c>
      <c r="B727" s="7" t="s">
        <v>36</v>
      </c>
      <c r="C727" s="7" t="s">
        <v>6</v>
      </c>
      <c r="D727" s="7">
        <v>3</v>
      </c>
      <c r="F727" s="7">
        <v>5</v>
      </c>
      <c r="G727" s="7" t="s">
        <v>17</v>
      </c>
      <c r="H727" s="7" t="s">
        <v>18</v>
      </c>
      <c r="I727" s="7">
        <v>1041</v>
      </c>
      <c r="J727" s="7">
        <v>1.0378000000000001</v>
      </c>
      <c r="K727" s="7">
        <v>1041</v>
      </c>
      <c r="L727" s="7">
        <v>1.1326000000000001</v>
      </c>
      <c r="M727" s="7">
        <f>L727-J727</f>
        <v>9.4799999999999995E-2</v>
      </c>
      <c r="N727" s="8">
        <v>0</v>
      </c>
      <c r="P727" s="8">
        <v>0</v>
      </c>
      <c r="S727" s="8"/>
      <c r="T727" s="9">
        <v>41332</v>
      </c>
      <c r="U727" s="9">
        <v>41367</v>
      </c>
      <c r="V727" s="8">
        <v>35</v>
      </c>
      <c r="W727" s="8">
        <f>N727*EXP((LN(2)/$S$3)*V727)</f>
        <v>0</v>
      </c>
      <c r="X727" s="8">
        <f>W727/M727</f>
        <v>0</v>
      </c>
      <c r="Y727" s="8"/>
      <c r="Z727" s="8"/>
      <c r="AA727" s="8"/>
      <c r="AB727" s="8"/>
      <c r="AC727" s="8"/>
      <c r="AD727" s="8"/>
    </row>
    <row r="728" spans="1:30" x14ac:dyDescent="0.2">
      <c r="A728" s="7" t="s">
        <v>4</v>
      </c>
      <c r="B728" s="7" t="s">
        <v>36</v>
      </c>
      <c r="C728" s="7" t="s">
        <v>6</v>
      </c>
      <c r="D728" s="7">
        <v>3</v>
      </c>
      <c r="F728" s="7">
        <v>6</v>
      </c>
      <c r="G728" s="7" t="s">
        <v>17</v>
      </c>
      <c r="H728" s="7" t="s">
        <v>18</v>
      </c>
      <c r="I728" s="7">
        <v>1051</v>
      </c>
      <c r="J728" s="7">
        <v>1.0558000000000001</v>
      </c>
      <c r="K728" s="7">
        <v>1051</v>
      </c>
      <c r="L728" s="7">
        <v>1.1798</v>
      </c>
      <c r="M728" s="7">
        <f>L728-J728</f>
        <v>0.12399999999999989</v>
      </c>
      <c r="N728" s="8">
        <v>0</v>
      </c>
      <c r="P728" s="8">
        <v>0</v>
      </c>
      <c r="S728" s="8"/>
      <c r="T728" s="9">
        <v>41332</v>
      </c>
      <c r="U728" s="9">
        <v>41367</v>
      </c>
      <c r="V728" s="8">
        <v>35</v>
      </c>
      <c r="W728" s="8">
        <f>N728*EXP((LN(2)/$S$3)*V728)</f>
        <v>0</v>
      </c>
      <c r="X728" s="8">
        <f>W728/M728</f>
        <v>0</v>
      </c>
      <c r="Y728" s="8"/>
      <c r="Z728" s="8"/>
      <c r="AA728" s="8"/>
      <c r="AB728" s="8"/>
      <c r="AC728" s="8"/>
      <c r="AD728" s="8"/>
    </row>
    <row r="729" spans="1:30" x14ac:dyDescent="0.2">
      <c r="A729" s="7" t="s">
        <v>4</v>
      </c>
      <c r="B729" s="7" t="s">
        <v>36</v>
      </c>
      <c r="C729" s="7" t="s">
        <v>6</v>
      </c>
      <c r="D729" s="7">
        <v>7</v>
      </c>
      <c r="F729" s="7">
        <v>1</v>
      </c>
      <c r="G729" s="7" t="s">
        <v>17</v>
      </c>
      <c r="H729" s="7" t="s">
        <v>18</v>
      </c>
      <c r="I729" s="7">
        <v>1181</v>
      </c>
      <c r="J729" s="7">
        <v>1.0446</v>
      </c>
      <c r="K729" s="7">
        <v>1181</v>
      </c>
      <c r="N729" s="8"/>
      <c r="S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x14ac:dyDescent="0.2">
      <c r="A730" s="7" t="s">
        <v>4</v>
      </c>
      <c r="B730" s="7" t="s">
        <v>36</v>
      </c>
      <c r="C730" s="7" t="s">
        <v>6</v>
      </c>
      <c r="D730" s="7">
        <v>7</v>
      </c>
      <c r="F730" s="7">
        <v>2</v>
      </c>
      <c r="G730" s="7" t="s">
        <v>17</v>
      </c>
      <c r="H730" s="7" t="s">
        <v>18</v>
      </c>
      <c r="I730" s="7">
        <v>1191</v>
      </c>
      <c r="J730" s="7">
        <v>1.0427</v>
      </c>
      <c r="K730" s="7">
        <v>1191</v>
      </c>
      <c r="N730" s="8"/>
      <c r="S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x14ac:dyDescent="0.2">
      <c r="A731" s="7" t="s">
        <v>4</v>
      </c>
      <c r="B731" s="7" t="s">
        <v>36</v>
      </c>
      <c r="C731" s="7" t="s">
        <v>6</v>
      </c>
      <c r="D731" s="7">
        <v>7</v>
      </c>
      <c r="F731" s="7">
        <v>3</v>
      </c>
      <c r="G731" s="7" t="s">
        <v>17</v>
      </c>
      <c r="H731" s="7" t="s">
        <v>18</v>
      </c>
      <c r="I731" s="7">
        <v>1201</v>
      </c>
      <c r="J731" s="7">
        <v>1.0459000000000001</v>
      </c>
      <c r="K731" s="7">
        <v>1201</v>
      </c>
      <c r="N731" s="8"/>
      <c r="S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x14ac:dyDescent="0.2">
      <c r="A732" s="7" t="s">
        <v>4</v>
      </c>
      <c r="B732" s="7" t="s">
        <v>36</v>
      </c>
      <c r="C732" s="7" t="s">
        <v>6</v>
      </c>
      <c r="D732" s="7">
        <v>7</v>
      </c>
      <c r="F732" s="7">
        <v>4</v>
      </c>
      <c r="G732" s="7" t="s">
        <v>17</v>
      </c>
      <c r="H732" s="7" t="s">
        <v>18</v>
      </c>
      <c r="I732" s="7">
        <v>1211</v>
      </c>
      <c r="J732" s="7">
        <v>1.046</v>
      </c>
      <c r="K732" s="7">
        <v>1211</v>
      </c>
      <c r="N732" s="8"/>
      <c r="S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x14ac:dyDescent="0.2">
      <c r="A733" s="7" t="s">
        <v>4</v>
      </c>
      <c r="B733" s="7" t="s">
        <v>36</v>
      </c>
      <c r="C733" s="7" t="s">
        <v>6</v>
      </c>
      <c r="D733" s="7">
        <v>7</v>
      </c>
      <c r="F733" s="7">
        <v>5</v>
      </c>
      <c r="G733" s="7" t="s">
        <v>17</v>
      </c>
      <c r="H733" s="7" t="s">
        <v>18</v>
      </c>
      <c r="I733" s="7">
        <v>1221</v>
      </c>
      <c r="J733" s="7">
        <v>1.0586</v>
      </c>
      <c r="K733" s="7">
        <v>1221</v>
      </c>
      <c r="N733" s="8"/>
      <c r="S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x14ac:dyDescent="0.2">
      <c r="A734" s="7" t="s">
        <v>4</v>
      </c>
      <c r="B734" s="7" t="s">
        <v>36</v>
      </c>
      <c r="C734" s="7" t="s">
        <v>6</v>
      </c>
      <c r="D734" s="7">
        <v>7</v>
      </c>
      <c r="F734" s="7">
        <v>6</v>
      </c>
      <c r="G734" s="7" t="s">
        <v>17</v>
      </c>
      <c r="H734" s="7" t="s">
        <v>18</v>
      </c>
      <c r="I734" s="7">
        <v>1231</v>
      </c>
      <c r="J734" s="7">
        <v>1.0383</v>
      </c>
      <c r="K734" s="7">
        <v>1231</v>
      </c>
      <c r="N734" s="8"/>
      <c r="S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x14ac:dyDescent="0.2">
      <c r="A735" s="7" t="s">
        <v>4</v>
      </c>
      <c r="B735" s="7" t="s">
        <v>36</v>
      </c>
      <c r="C735" s="7" t="s">
        <v>6</v>
      </c>
      <c r="D735" s="7">
        <v>24</v>
      </c>
      <c r="F735" s="7">
        <v>1</v>
      </c>
      <c r="G735" s="7" t="s">
        <v>17</v>
      </c>
      <c r="H735" s="7" t="s">
        <v>18</v>
      </c>
      <c r="I735" s="7">
        <v>1361</v>
      </c>
      <c r="J735" s="7">
        <v>1.0620000000000001</v>
      </c>
      <c r="K735" s="7">
        <v>1361</v>
      </c>
      <c r="L735" s="7">
        <v>1.1785000000000001</v>
      </c>
      <c r="M735" s="7">
        <f t="shared" ref="M735:M766" si="74">L735-J735</f>
        <v>0.11650000000000005</v>
      </c>
      <c r="N735" s="8">
        <v>0</v>
      </c>
      <c r="P735" s="8">
        <v>0</v>
      </c>
      <c r="S735" s="8"/>
      <c r="T735" s="9">
        <v>41332</v>
      </c>
      <c r="U735" s="9">
        <v>41367</v>
      </c>
      <c r="V735" s="8">
        <v>35</v>
      </c>
      <c r="W735" s="8">
        <f t="shared" ref="W735:W766" si="75">N735*EXP((LN(2)/$S$3)*V735)</f>
        <v>0</v>
      </c>
      <c r="X735" s="8">
        <f t="shared" ref="X735:X766" si="76">W735/M735</f>
        <v>0</v>
      </c>
      <c r="Y735" s="8">
        <f>AVERAGE(X735:X740)</f>
        <v>6.5592137240401369</v>
      </c>
      <c r="Z735" s="8">
        <f>_xlfn.STDEV.S(X735:X740)</f>
        <v>16.066726737758966</v>
      </c>
      <c r="AA735" s="8"/>
      <c r="AB735" s="8"/>
      <c r="AC735" s="8"/>
      <c r="AD735" s="8"/>
    </row>
    <row r="736" spans="1:30" x14ac:dyDescent="0.2">
      <c r="A736" s="7" t="s">
        <v>4</v>
      </c>
      <c r="B736" s="7" t="s">
        <v>36</v>
      </c>
      <c r="C736" s="7" t="s">
        <v>6</v>
      </c>
      <c r="D736" s="7">
        <v>24</v>
      </c>
      <c r="F736" s="7">
        <v>2</v>
      </c>
      <c r="G736" s="7" t="s">
        <v>17</v>
      </c>
      <c r="H736" s="7" t="s">
        <v>18</v>
      </c>
      <c r="I736" s="7">
        <v>1371</v>
      </c>
      <c r="J736" s="7">
        <v>1.0581</v>
      </c>
      <c r="K736" s="7">
        <v>1371</v>
      </c>
      <c r="L736" s="7">
        <v>1.1626000000000001</v>
      </c>
      <c r="M736" s="7">
        <f t="shared" si="74"/>
        <v>0.10450000000000004</v>
      </c>
      <c r="N736" s="8">
        <v>0</v>
      </c>
      <c r="P736" s="8">
        <v>0</v>
      </c>
      <c r="S736" s="8"/>
      <c r="T736" s="9">
        <v>41332</v>
      </c>
      <c r="U736" s="9">
        <v>41367</v>
      </c>
      <c r="V736" s="8">
        <v>35</v>
      </c>
      <c r="W736" s="8">
        <f t="shared" si="75"/>
        <v>0</v>
      </c>
      <c r="X736" s="8">
        <f t="shared" si="76"/>
        <v>0</v>
      </c>
      <c r="Y736" s="8"/>
      <c r="Z736" s="8"/>
      <c r="AA736" s="8"/>
      <c r="AB736" s="8"/>
      <c r="AC736" s="8"/>
      <c r="AD736" s="8"/>
    </row>
    <row r="737" spans="1:35" x14ac:dyDescent="0.2">
      <c r="A737" s="7" t="s">
        <v>4</v>
      </c>
      <c r="B737" s="7" t="s">
        <v>36</v>
      </c>
      <c r="C737" s="7" t="s">
        <v>6</v>
      </c>
      <c r="D737" s="7">
        <v>24</v>
      </c>
      <c r="F737" s="7">
        <v>4</v>
      </c>
      <c r="G737" s="7" t="s">
        <v>17</v>
      </c>
      <c r="H737" s="7" t="s">
        <v>18</v>
      </c>
      <c r="I737" s="7">
        <v>1381</v>
      </c>
      <c r="J737" s="7">
        <v>1.0552999999999999</v>
      </c>
      <c r="K737" s="7">
        <v>1381</v>
      </c>
      <c r="L737" s="7">
        <v>1.1994</v>
      </c>
      <c r="M737" s="7">
        <f t="shared" si="74"/>
        <v>0.14410000000000012</v>
      </c>
      <c r="N737" s="8">
        <v>0</v>
      </c>
      <c r="P737" s="8">
        <v>0</v>
      </c>
      <c r="S737" s="8"/>
      <c r="T737" s="9">
        <v>41332</v>
      </c>
      <c r="U737" s="9">
        <v>41367</v>
      </c>
      <c r="V737" s="8">
        <v>35</v>
      </c>
      <c r="W737" s="8">
        <f t="shared" si="75"/>
        <v>0</v>
      </c>
      <c r="X737" s="8">
        <f t="shared" si="76"/>
        <v>0</v>
      </c>
      <c r="Y737" s="8"/>
      <c r="Z737" s="8"/>
      <c r="AA737" s="8"/>
      <c r="AB737" s="8"/>
      <c r="AC737" s="8"/>
      <c r="AD737" s="8"/>
    </row>
    <row r="738" spans="1:35" x14ac:dyDescent="0.2">
      <c r="A738" s="7" t="s">
        <v>4</v>
      </c>
      <c r="B738" s="7" t="s">
        <v>36</v>
      </c>
      <c r="C738" s="7" t="s">
        <v>6</v>
      </c>
      <c r="D738" s="7">
        <v>24</v>
      </c>
      <c r="F738" s="7">
        <v>3</v>
      </c>
      <c r="G738" s="7" t="s">
        <v>17</v>
      </c>
      <c r="H738" s="7" t="s">
        <v>18</v>
      </c>
      <c r="I738" s="7">
        <v>1391</v>
      </c>
      <c r="J738" s="7">
        <v>1.0475000000000001</v>
      </c>
      <c r="K738" s="7">
        <v>1391</v>
      </c>
      <c r="L738" s="7">
        <v>1.1398999999999999</v>
      </c>
      <c r="M738" s="7">
        <f t="shared" si="74"/>
        <v>9.2399999999999816E-2</v>
      </c>
      <c r="N738" s="8">
        <v>3.3</v>
      </c>
      <c r="P738" s="8">
        <v>0</v>
      </c>
      <c r="S738" s="8"/>
      <c r="T738" s="9">
        <v>41332</v>
      </c>
      <c r="U738" s="9">
        <v>41367</v>
      </c>
      <c r="V738" s="8">
        <v>35</v>
      </c>
      <c r="W738" s="8">
        <f t="shared" si="75"/>
        <v>3.6364280886078442</v>
      </c>
      <c r="X738" s="8">
        <f t="shared" si="76"/>
        <v>39.35528234424082</v>
      </c>
      <c r="Y738" s="8"/>
      <c r="Z738" s="8"/>
      <c r="AA738" s="8"/>
      <c r="AB738" s="8"/>
      <c r="AC738" s="8"/>
      <c r="AD738" s="8"/>
    </row>
    <row r="739" spans="1:35" x14ac:dyDescent="0.2">
      <c r="A739" s="7" t="s">
        <v>4</v>
      </c>
      <c r="B739" s="7" t="s">
        <v>36</v>
      </c>
      <c r="C739" s="7" t="s">
        <v>6</v>
      </c>
      <c r="D739" s="7">
        <v>24</v>
      </c>
      <c r="F739" s="7">
        <v>5</v>
      </c>
      <c r="G739" s="7" t="s">
        <v>17</v>
      </c>
      <c r="H739" s="7" t="s">
        <v>18</v>
      </c>
      <c r="I739" s="7">
        <v>1401</v>
      </c>
      <c r="J739" s="7">
        <v>1.0602</v>
      </c>
      <c r="K739" s="7">
        <v>1401</v>
      </c>
      <c r="L739" s="7">
        <v>1.1572</v>
      </c>
      <c r="M739" s="7">
        <f t="shared" si="74"/>
        <v>9.6999999999999975E-2</v>
      </c>
      <c r="N739" s="8">
        <v>0</v>
      </c>
      <c r="P739" s="8">
        <v>0</v>
      </c>
      <c r="S739" s="8"/>
      <c r="T739" s="9">
        <v>41332</v>
      </c>
      <c r="U739" s="9">
        <v>41367</v>
      </c>
      <c r="V739" s="8">
        <v>35</v>
      </c>
      <c r="W739" s="8">
        <f t="shared" si="75"/>
        <v>0</v>
      </c>
      <c r="X739" s="8">
        <f t="shared" si="76"/>
        <v>0</v>
      </c>
      <c r="Y739" s="8"/>
      <c r="Z739" s="8"/>
      <c r="AA739" s="8"/>
      <c r="AB739" s="8"/>
      <c r="AC739" s="8"/>
      <c r="AD739" s="8"/>
    </row>
    <row r="740" spans="1:35" x14ac:dyDescent="0.2">
      <c r="A740" s="7" t="s">
        <v>4</v>
      </c>
      <c r="B740" s="7" t="s">
        <v>36</v>
      </c>
      <c r="C740" s="7" t="s">
        <v>6</v>
      </c>
      <c r="D740" s="7">
        <v>24</v>
      </c>
      <c r="F740" s="7">
        <v>6</v>
      </c>
      <c r="G740" s="7" t="s">
        <v>17</v>
      </c>
      <c r="H740" s="7" t="s">
        <v>18</v>
      </c>
      <c r="I740" s="7">
        <v>1411</v>
      </c>
      <c r="J740" s="7">
        <v>1.0495000000000001</v>
      </c>
      <c r="K740" s="7">
        <v>1411</v>
      </c>
      <c r="L740" s="7">
        <v>1.1411</v>
      </c>
      <c r="M740" s="7">
        <f t="shared" si="74"/>
        <v>9.1599999999999904E-2</v>
      </c>
      <c r="N740" s="8">
        <v>0</v>
      </c>
      <c r="P740" s="8">
        <v>0</v>
      </c>
      <c r="S740" s="8"/>
      <c r="T740" s="9">
        <v>41332</v>
      </c>
      <c r="U740" s="9">
        <v>41367</v>
      </c>
      <c r="V740" s="8">
        <v>35</v>
      </c>
      <c r="W740" s="8">
        <f t="shared" si="75"/>
        <v>0</v>
      </c>
      <c r="X740" s="8">
        <f t="shared" si="76"/>
        <v>0</v>
      </c>
      <c r="Y740" s="8"/>
      <c r="Z740" s="8"/>
      <c r="AA740" s="8"/>
      <c r="AB740" s="8"/>
      <c r="AC740" s="8"/>
      <c r="AD740" s="8"/>
    </row>
    <row r="741" spans="1:35" x14ac:dyDescent="0.2">
      <c r="A741" s="7" t="s">
        <v>4</v>
      </c>
      <c r="B741" s="7" t="s">
        <v>36</v>
      </c>
      <c r="C741" s="7" t="s">
        <v>6</v>
      </c>
      <c r="D741" s="7">
        <v>48</v>
      </c>
      <c r="F741" s="7">
        <v>1</v>
      </c>
      <c r="G741" s="7" t="s">
        <v>17</v>
      </c>
      <c r="H741" s="7" t="s">
        <v>18</v>
      </c>
      <c r="I741" s="7">
        <v>1541</v>
      </c>
      <c r="J741" s="7">
        <v>1.0552999999999999</v>
      </c>
      <c r="K741" s="7">
        <v>1541</v>
      </c>
      <c r="L741" s="7">
        <v>1.1772</v>
      </c>
      <c r="M741" s="7">
        <f t="shared" si="74"/>
        <v>0.12190000000000012</v>
      </c>
      <c r="N741" s="8">
        <v>1.5</v>
      </c>
      <c r="P741" s="8">
        <v>0</v>
      </c>
      <c r="S741" s="8"/>
      <c r="T741" s="9">
        <v>41332</v>
      </c>
      <c r="U741" s="9">
        <v>41367</v>
      </c>
      <c r="V741" s="8">
        <v>35</v>
      </c>
      <c r="W741" s="8">
        <f t="shared" si="75"/>
        <v>1.6529218584581109</v>
      </c>
      <c r="X741" s="8">
        <f t="shared" si="76"/>
        <v>13.559654294160044</v>
      </c>
      <c r="Y741" s="8">
        <f>AVERAGE(X741:X746)</f>
        <v>4.4673314308968806</v>
      </c>
      <c r="Z741" s="8">
        <f>_xlfn.STDEV.S(X741:X746)</f>
        <v>5.5970093391532627</v>
      </c>
      <c r="AA741" s="8"/>
      <c r="AB741" s="8"/>
      <c r="AC741" s="8"/>
      <c r="AD741" s="8"/>
    </row>
    <row r="742" spans="1:35" x14ac:dyDescent="0.2">
      <c r="A742" s="7" t="s">
        <v>4</v>
      </c>
      <c r="B742" s="7" t="s">
        <v>36</v>
      </c>
      <c r="C742" s="7" t="s">
        <v>6</v>
      </c>
      <c r="D742" s="7">
        <v>48</v>
      </c>
      <c r="F742" s="7">
        <v>2</v>
      </c>
      <c r="G742" s="7" t="s">
        <v>17</v>
      </c>
      <c r="H742" s="7" t="s">
        <v>18</v>
      </c>
      <c r="I742" s="7">
        <v>1551</v>
      </c>
      <c r="J742" s="7">
        <v>1.0519000000000001</v>
      </c>
      <c r="K742" s="7">
        <v>1551</v>
      </c>
      <c r="L742" s="7">
        <v>1.1534</v>
      </c>
      <c r="M742" s="7">
        <f t="shared" si="74"/>
        <v>0.10149999999999992</v>
      </c>
      <c r="N742" s="8">
        <v>0.3</v>
      </c>
      <c r="P742" s="8">
        <v>0</v>
      </c>
      <c r="S742" s="8"/>
      <c r="T742" s="9">
        <v>41332</v>
      </c>
      <c r="U742" s="9">
        <v>41367</v>
      </c>
      <c r="V742" s="8">
        <v>35</v>
      </c>
      <c r="W742" s="8">
        <f t="shared" si="75"/>
        <v>0.33058437169162219</v>
      </c>
      <c r="X742" s="8">
        <f t="shared" si="76"/>
        <v>3.2569888836613048</v>
      </c>
      <c r="Y742" s="8"/>
      <c r="Z742" s="8"/>
      <c r="AA742" s="8"/>
      <c r="AB742" s="8"/>
      <c r="AC742" s="8"/>
      <c r="AD742" s="8"/>
    </row>
    <row r="743" spans="1:35" x14ac:dyDescent="0.2">
      <c r="A743" s="7" t="s">
        <v>4</v>
      </c>
      <c r="B743" s="7" t="s">
        <v>36</v>
      </c>
      <c r="C743" s="7" t="s">
        <v>6</v>
      </c>
      <c r="D743" s="7">
        <v>48</v>
      </c>
      <c r="F743" s="7">
        <v>3</v>
      </c>
      <c r="G743" s="7" t="s">
        <v>17</v>
      </c>
      <c r="H743" s="7" t="s">
        <v>18</v>
      </c>
      <c r="I743" s="7">
        <v>1561</v>
      </c>
      <c r="J743" s="7">
        <v>1.0627</v>
      </c>
      <c r="K743" s="7">
        <v>1561</v>
      </c>
      <c r="L743" s="7">
        <v>1.1763999999999999</v>
      </c>
      <c r="M743" s="7">
        <f t="shared" si="74"/>
        <v>0.11369999999999991</v>
      </c>
      <c r="N743" s="8">
        <v>0</v>
      </c>
      <c r="P743" s="8">
        <v>0</v>
      </c>
      <c r="S743" s="8"/>
      <c r="T743" s="9">
        <v>41332</v>
      </c>
      <c r="U743" s="9">
        <v>41367</v>
      </c>
      <c r="V743" s="8">
        <v>35</v>
      </c>
      <c r="W743" s="8">
        <f t="shared" si="75"/>
        <v>0</v>
      </c>
      <c r="X743" s="8">
        <f t="shared" si="76"/>
        <v>0</v>
      </c>
      <c r="Y743" s="8"/>
      <c r="Z743" s="8"/>
      <c r="AA743" s="8"/>
      <c r="AB743" s="8"/>
      <c r="AC743" s="8"/>
      <c r="AD743" s="8"/>
    </row>
    <row r="744" spans="1:35" x14ac:dyDescent="0.2">
      <c r="A744" s="7" t="s">
        <v>4</v>
      </c>
      <c r="B744" s="7" t="s">
        <v>36</v>
      </c>
      <c r="C744" s="7" t="s">
        <v>6</v>
      </c>
      <c r="D744" s="7">
        <v>48</v>
      </c>
      <c r="F744" s="7">
        <v>4</v>
      </c>
      <c r="G744" s="7" t="s">
        <v>17</v>
      </c>
      <c r="H744" s="7" t="s">
        <v>18</v>
      </c>
      <c r="I744" s="7">
        <v>1571</v>
      </c>
      <c r="J744" s="7">
        <v>1.0498000000000001</v>
      </c>
      <c r="K744" s="7">
        <v>1571</v>
      </c>
      <c r="L744" s="7">
        <v>1.1609</v>
      </c>
      <c r="M744" s="7">
        <f t="shared" si="74"/>
        <v>0.11109999999999998</v>
      </c>
      <c r="N744" s="8">
        <v>0.1</v>
      </c>
      <c r="P744" s="8">
        <v>0</v>
      </c>
      <c r="S744" s="8"/>
      <c r="T744" s="9">
        <v>41332</v>
      </c>
      <c r="U744" s="9">
        <v>41367</v>
      </c>
      <c r="V744" s="8">
        <v>35</v>
      </c>
      <c r="W744" s="8">
        <f t="shared" si="75"/>
        <v>0.11019479056387407</v>
      </c>
      <c r="X744" s="8">
        <f t="shared" si="76"/>
        <v>0.99185230030489735</v>
      </c>
      <c r="Y744" s="8"/>
      <c r="Z744" s="8"/>
      <c r="AA744" s="8"/>
      <c r="AB744" s="8"/>
      <c r="AC744" s="8"/>
      <c r="AD744" s="8"/>
    </row>
    <row r="745" spans="1:35" x14ac:dyDescent="0.2">
      <c r="A745" s="7" t="s">
        <v>4</v>
      </c>
      <c r="B745" s="7" t="s">
        <v>36</v>
      </c>
      <c r="C745" s="7" t="s">
        <v>6</v>
      </c>
      <c r="D745" s="7">
        <v>48</v>
      </c>
      <c r="F745" s="7">
        <v>5</v>
      </c>
      <c r="G745" s="7" t="s">
        <v>17</v>
      </c>
      <c r="H745" s="7" t="s">
        <v>18</v>
      </c>
      <c r="I745" s="7">
        <v>1581</v>
      </c>
      <c r="J745" s="7">
        <v>1.0479000000000001</v>
      </c>
      <c r="K745" s="7">
        <v>1581</v>
      </c>
      <c r="L745" s="7">
        <v>1.1214</v>
      </c>
      <c r="M745" s="7">
        <f t="shared" si="74"/>
        <v>7.3499999999999899E-2</v>
      </c>
      <c r="N745" s="8">
        <v>0.6</v>
      </c>
      <c r="P745" s="8">
        <v>0</v>
      </c>
      <c r="S745" s="8"/>
      <c r="T745" s="9">
        <v>41332</v>
      </c>
      <c r="U745" s="9">
        <v>41367</v>
      </c>
      <c r="V745" s="8">
        <v>35</v>
      </c>
      <c r="W745" s="8">
        <f t="shared" si="75"/>
        <v>0.66116874338324438</v>
      </c>
      <c r="X745" s="8">
        <f t="shared" si="76"/>
        <v>8.9954931072550384</v>
      </c>
      <c r="Y745" s="8"/>
      <c r="Z745" s="8"/>
      <c r="AA745" s="8"/>
      <c r="AB745" s="8"/>
      <c r="AC745" s="8"/>
      <c r="AD745" s="8"/>
    </row>
    <row r="746" spans="1:35" x14ac:dyDescent="0.2">
      <c r="A746" s="7" t="s">
        <v>4</v>
      </c>
      <c r="B746" s="7" t="s">
        <v>36</v>
      </c>
      <c r="C746" s="7" t="s">
        <v>6</v>
      </c>
      <c r="D746" s="7">
        <v>48</v>
      </c>
      <c r="F746" s="7">
        <v>6</v>
      </c>
      <c r="G746" s="7" t="s">
        <v>17</v>
      </c>
      <c r="H746" s="7" t="s">
        <v>18</v>
      </c>
      <c r="I746" s="7">
        <v>1591</v>
      </c>
      <c r="J746" s="7">
        <v>1.0503</v>
      </c>
      <c r="K746" s="7">
        <v>1591</v>
      </c>
      <c r="L746" s="7">
        <v>1.0989</v>
      </c>
      <c r="M746" s="7">
        <f t="shared" si="74"/>
        <v>4.8599999999999977E-2</v>
      </c>
      <c r="N746" s="8">
        <v>0</v>
      </c>
      <c r="P746" s="8">
        <v>0</v>
      </c>
      <c r="S746" s="8"/>
      <c r="T746" s="9">
        <v>41332</v>
      </c>
      <c r="U746" s="9">
        <v>41367</v>
      </c>
      <c r="V746" s="8">
        <v>35</v>
      </c>
      <c r="W746" s="8">
        <f t="shared" si="75"/>
        <v>0</v>
      </c>
      <c r="X746" s="8">
        <f t="shared" si="76"/>
        <v>0</v>
      </c>
      <c r="Y746" s="8"/>
      <c r="Z746" s="8"/>
      <c r="AA746" s="8"/>
      <c r="AB746" s="8"/>
      <c r="AC746" s="8"/>
      <c r="AD746" s="8"/>
    </row>
    <row r="747" spans="1:35" x14ac:dyDescent="0.2">
      <c r="A747" s="7" t="s">
        <v>4</v>
      </c>
      <c r="B747" s="7" t="s">
        <v>36</v>
      </c>
      <c r="C747" s="7" t="s">
        <v>7</v>
      </c>
      <c r="D747" s="7">
        <v>3</v>
      </c>
      <c r="F747" s="7">
        <v>1</v>
      </c>
      <c r="G747" s="7" t="s">
        <v>17</v>
      </c>
      <c r="H747" s="7" t="s">
        <v>18</v>
      </c>
      <c r="I747" s="7">
        <v>1061</v>
      </c>
      <c r="J747" s="7">
        <v>1.038</v>
      </c>
      <c r="K747" s="7">
        <v>1061</v>
      </c>
      <c r="L747" s="7">
        <v>1.0938000000000001</v>
      </c>
      <c r="M747" s="7">
        <f t="shared" si="74"/>
        <v>5.5800000000000072E-2</v>
      </c>
      <c r="N747" s="8">
        <v>1.6</v>
      </c>
      <c r="S747" s="8"/>
      <c r="T747" s="9">
        <v>41332</v>
      </c>
      <c r="U747" s="9">
        <v>41367</v>
      </c>
      <c r="V747" s="8">
        <v>35</v>
      </c>
      <c r="W747" s="8">
        <f t="shared" si="75"/>
        <v>1.7631166490219852</v>
      </c>
      <c r="X747" s="8">
        <f t="shared" si="76"/>
        <v>31.597072563117973</v>
      </c>
      <c r="Y747" s="8">
        <f>AVERAGE(X747:X752)</f>
        <v>23.416167649055481</v>
      </c>
      <c r="Z747" s="8">
        <f>_xlfn.STDEV.S(X747:X752)</f>
        <v>18.041614949888736</v>
      </c>
      <c r="AA747" s="8"/>
      <c r="AB747" s="8">
        <f t="shared" ref="AB747:AB770" si="77">X747/2.4</f>
        <v>13.165446901299156</v>
      </c>
      <c r="AC747" s="3">
        <f>AVERAGE(AB747:AB752)</f>
        <v>9.7567365204397838</v>
      </c>
      <c r="AD747" s="3">
        <f>_xlfn.STDEV.S(AB747:AB752)</f>
        <v>7.5173395624536399</v>
      </c>
      <c r="AE747" s="3">
        <f>AVERAGE(AC747:AC765)</f>
        <v>98.824929803932747</v>
      </c>
      <c r="AF747" s="3">
        <f>_xlfn.STDEV.S(AC747:AC765)</f>
        <v>99.365755871450403</v>
      </c>
      <c r="AG747" s="7">
        <f>AC747/100</f>
        <v>9.7567365204397835E-2</v>
      </c>
      <c r="AH747" s="7">
        <f>AD747/100</f>
        <v>7.5173395624536399E-2</v>
      </c>
      <c r="AI747" s="7" t="s">
        <v>50</v>
      </c>
    </row>
    <row r="748" spans="1:35" x14ac:dyDescent="0.2">
      <c r="A748" s="7" t="s">
        <v>4</v>
      </c>
      <c r="B748" s="7" t="s">
        <v>36</v>
      </c>
      <c r="C748" s="7" t="s">
        <v>7</v>
      </c>
      <c r="D748" s="7">
        <v>3</v>
      </c>
      <c r="F748" s="7">
        <v>2</v>
      </c>
      <c r="G748" s="7" t="s">
        <v>17</v>
      </c>
      <c r="H748" s="7" t="s">
        <v>18</v>
      </c>
      <c r="I748" s="7">
        <v>1071</v>
      </c>
      <c r="J748" s="7">
        <v>1.0376000000000001</v>
      </c>
      <c r="K748" s="7">
        <v>1071</v>
      </c>
      <c r="L748" s="7">
        <v>1.1157999999999999</v>
      </c>
      <c r="M748" s="7">
        <f t="shared" si="74"/>
        <v>7.8199999999999825E-2</v>
      </c>
      <c r="N748" s="8">
        <v>1.2</v>
      </c>
      <c r="S748" s="8"/>
      <c r="T748" s="9">
        <v>41332</v>
      </c>
      <c r="U748" s="9">
        <v>41367</v>
      </c>
      <c r="V748" s="8">
        <v>35</v>
      </c>
      <c r="W748" s="8">
        <f t="shared" si="75"/>
        <v>1.3223374867664888</v>
      </c>
      <c r="X748" s="8">
        <f t="shared" si="76"/>
        <v>16.909686531540814</v>
      </c>
      <c r="Y748" s="8"/>
      <c r="Z748" s="8"/>
      <c r="AA748" s="8"/>
      <c r="AB748" s="8">
        <f t="shared" si="77"/>
        <v>7.0457027214753394</v>
      </c>
    </row>
    <row r="749" spans="1:35" x14ac:dyDescent="0.2">
      <c r="A749" s="7" t="s">
        <v>4</v>
      </c>
      <c r="B749" s="7" t="s">
        <v>36</v>
      </c>
      <c r="C749" s="7" t="s">
        <v>7</v>
      </c>
      <c r="D749" s="7">
        <v>3</v>
      </c>
      <c r="F749" s="7">
        <v>3</v>
      </c>
      <c r="G749" s="7" t="s">
        <v>17</v>
      </c>
      <c r="H749" s="7" t="s">
        <v>18</v>
      </c>
      <c r="I749" s="7">
        <v>1081</v>
      </c>
      <c r="J749" s="7">
        <v>1.0526</v>
      </c>
      <c r="K749" s="7">
        <v>1081</v>
      </c>
      <c r="L749" s="7">
        <v>1.1449</v>
      </c>
      <c r="M749" s="7">
        <f t="shared" si="74"/>
        <v>9.2300000000000049E-2</v>
      </c>
      <c r="N749" s="8">
        <v>2.8</v>
      </c>
      <c r="S749" s="8"/>
      <c r="T749" s="9">
        <v>41332</v>
      </c>
      <c r="U749" s="9">
        <v>41367</v>
      </c>
      <c r="V749" s="8">
        <v>35</v>
      </c>
      <c r="W749" s="8">
        <f t="shared" si="75"/>
        <v>3.0854541357884737</v>
      </c>
      <c r="X749" s="8">
        <f t="shared" si="76"/>
        <v>33.428538849279221</v>
      </c>
      <c r="Y749" s="8"/>
      <c r="Z749" s="8"/>
      <c r="AA749" s="8"/>
      <c r="AB749" s="8">
        <f t="shared" si="77"/>
        <v>13.928557853866343</v>
      </c>
    </row>
    <row r="750" spans="1:35" x14ac:dyDescent="0.2">
      <c r="A750" s="7" t="s">
        <v>4</v>
      </c>
      <c r="B750" s="7" t="s">
        <v>36</v>
      </c>
      <c r="C750" s="7" t="s">
        <v>7</v>
      </c>
      <c r="D750" s="7">
        <v>3</v>
      </c>
      <c r="F750" s="7">
        <v>4</v>
      </c>
      <c r="G750" s="7" t="s">
        <v>17</v>
      </c>
      <c r="H750" s="7" t="s">
        <v>18</v>
      </c>
      <c r="I750" s="7">
        <v>1091</v>
      </c>
      <c r="J750" s="7">
        <v>1.0525</v>
      </c>
      <c r="K750" s="7">
        <v>1091</v>
      </c>
      <c r="L750" s="7">
        <v>1.1476</v>
      </c>
      <c r="M750" s="7">
        <f t="shared" si="74"/>
        <v>9.5099999999999962E-2</v>
      </c>
      <c r="N750" s="8">
        <v>0.8</v>
      </c>
      <c r="S750" s="8"/>
      <c r="T750" s="9">
        <v>41332</v>
      </c>
      <c r="U750" s="9">
        <v>41367</v>
      </c>
      <c r="V750" s="8">
        <v>35</v>
      </c>
      <c r="W750" s="8">
        <f t="shared" si="75"/>
        <v>0.88155832451099259</v>
      </c>
      <c r="X750" s="8">
        <f t="shared" si="76"/>
        <v>9.2698036226182214</v>
      </c>
      <c r="Y750" s="8"/>
      <c r="Z750" s="8"/>
      <c r="AA750" s="8"/>
      <c r="AB750" s="8">
        <f t="shared" si="77"/>
        <v>3.8624181760909257</v>
      </c>
    </row>
    <row r="751" spans="1:35" x14ac:dyDescent="0.2">
      <c r="A751" s="7" t="s">
        <v>4</v>
      </c>
      <c r="B751" s="7" t="s">
        <v>36</v>
      </c>
      <c r="C751" s="7" t="s">
        <v>7</v>
      </c>
      <c r="D751" s="7">
        <v>3</v>
      </c>
      <c r="F751" s="7">
        <v>5</v>
      </c>
      <c r="G751" s="7" t="s">
        <v>17</v>
      </c>
      <c r="H751" s="7" t="s">
        <v>18</v>
      </c>
      <c r="I751" s="7">
        <v>1101</v>
      </c>
      <c r="J751" s="7">
        <v>1.0406</v>
      </c>
      <c r="K751" s="7">
        <v>1101</v>
      </c>
      <c r="L751" s="7">
        <v>1.1246</v>
      </c>
      <c r="M751" s="7">
        <f t="shared" si="74"/>
        <v>8.4000000000000075E-2</v>
      </c>
      <c r="N751" s="8">
        <v>0</v>
      </c>
      <c r="S751" s="8"/>
      <c r="T751" s="9">
        <v>41332</v>
      </c>
      <c r="U751" s="9">
        <v>41367</v>
      </c>
      <c r="V751" s="8">
        <v>35</v>
      </c>
      <c r="W751" s="8">
        <f t="shared" si="75"/>
        <v>0</v>
      </c>
      <c r="X751" s="8">
        <f t="shared" si="76"/>
        <v>0</v>
      </c>
      <c r="Y751" s="8"/>
      <c r="Z751" s="8"/>
      <c r="AA751" s="8"/>
      <c r="AB751" s="8">
        <f t="shared" si="77"/>
        <v>0</v>
      </c>
    </row>
    <row r="752" spans="1:35" x14ac:dyDescent="0.2">
      <c r="A752" s="7" t="s">
        <v>4</v>
      </c>
      <c r="B752" s="7" t="s">
        <v>36</v>
      </c>
      <c r="C752" s="7" t="s">
        <v>7</v>
      </c>
      <c r="D752" s="7">
        <v>3</v>
      </c>
      <c r="F752" s="7">
        <v>6</v>
      </c>
      <c r="G752" s="7" t="s">
        <v>17</v>
      </c>
      <c r="H752" s="7" t="s">
        <v>18</v>
      </c>
      <c r="I752" s="7">
        <v>1111</v>
      </c>
      <c r="J752" s="7">
        <v>1.0531999999999999</v>
      </c>
      <c r="K752" s="7">
        <v>1111</v>
      </c>
      <c r="L752" s="7">
        <v>1.1537999999999999</v>
      </c>
      <c r="M752" s="7">
        <f t="shared" si="74"/>
        <v>0.10060000000000002</v>
      </c>
      <c r="N752" s="8">
        <v>4.5</v>
      </c>
      <c r="S752" s="8"/>
      <c r="T752" s="9">
        <v>41332</v>
      </c>
      <c r="U752" s="9">
        <v>41367</v>
      </c>
      <c r="V752" s="8">
        <v>35</v>
      </c>
      <c r="W752" s="8">
        <f t="shared" si="75"/>
        <v>4.9587655753743327</v>
      </c>
      <c r="X752" s="8">
        <f t="shared" si="76"/>
        <v>49.291904327776656</v>
      </c>
      <c r="Y752" s="8"/>
      <c r="Z752" s="8"/>
      <c r="AA752" s="8"/>
      <c r="AB752" s="8">
        <f t="shared" si="77"/>
        <v>20.538293469906939</v>
      </c>
    </row>
    <row r="753" spans="1:35" x14ac:dyDescent="0.2">
      <c r="A753" s="7" t="s">
        <v>4</v>
      </c>
      <c r="B753" s="7" t="s">
        <v>36</v>
      </c>
      <c r="C753" s="7" t="s">
        <v>7</v>
      </c>
      <c r="D753" s="7">
        <v>7</v>
      </c>
      <c r="F753" s="7">
        <v>1</v>
      </c>
      <c r="G753" s="7" t="s">
        <v>17</v>
      </c>
      <c r="H753" s="7" t="s">
        <v>18</v>
      </c>
      <c r="I753" s="7">
        <v>1241</v>
      </c>
      <c r="J753" s="7">
        <v>1.0568</v>
      </c>
      <c r="K753" s="7">
        <v>1241</v>
      </c>
      <c r="L753" s="7">
        <v>1.1649</v>
      </c>
      <c r="M753" s="7">
        <f t="shared" si="74"/>
        <v>0.10810000000000008</v>
      </c>
      <c r="N753" s="8">
        <v>10.3</v>
      </c>
      <c r="S753" s="8"/>
      <c r="T753" s="9">
        <v>41332</v>
      </c>
      <c r="U753" s="9">
        <v>41367</v>
      </c>
      <c r="V753" s="8">
        <v>35</v>
      </c>
      <c r="W753" s="8">
        <f t="shared" si="75"/>
        <v>11.35006342807903</v>
      </c>
      <c r="X753" s="8">
        <f t="shared" si="76"/>
        <v>104.99596140683646</v>
      </c>
      <c r="Y753" s="8">
        <f>AVERAGE(X753:X758)</f>
        <v>73.748657739410319</v>
      </c>
      <c r="Z753" s="8">
        <f>_xlfn.STDEV.S(X753:X758)</f>
        <v>39.210813901013815</v>
      </c>
      <c r="AA753" s="8"/>
      <c r="AB753" s="8">
        <f t="shared" si="77"/>
        <v>43.748317252848523</v>
      </c>
      <c r="AC753" s="3">
        <f>AVERAGE(AB753:AB758)</f>
        <v>30.728607391420965</v>
      </c>
      <c r="AD753" s="3">
        <f>_xlfn.STDEV.S(AB753:AB758)</f>
        <v>16.337839125422434</v>
      </c>
    </row>
    <row r="754" spans="1:35" x14ac:dyDescent="0.2">
      <c r="A754" s="7" t="s">
        <v>4</v>
      </c>
      <c r="B754" s="7" t="s">
        <v>36</v>
      </c>
      <c r="C754" s="7" t="s">
        <v>7</v>
      </c>
      <c r="D754" s="7">
        <v>7</v>
      </c>
      <c r="F754" s="7">
        <v>2</v>
      </c>
      <c r="G754" s="7" t="s">
        <v>17</v>
      </c>
      <c r="H754" s="7" t="s">
        <v>18</v>
      </c>
      <c r="I754" s="7">
        <v>1251</v>
      </c>
      <c r="J754" s="7">
        <v>1.0436000000000001</v>
      </c>
      <c r="K754" s="7">
        <v>1251</v>
      </c>
      <c r="L754" s="7">
        <v>1.1220000000000001</v>
      </c>
      <c r="M754" s="7">
        <f t="shared" si="74"/>
        <v>7.8400000000000025E-2</v>
      </c>
      <c r="N754" s="8">
        <v>0</v>
      </c>
      <c r="S754" s="8"/>
      <c r="T754" s="9">
        <v>41332</v>
      </c>
      <c r="U754" s="9">
        <v>41367</v>
      </c>
      <c r="V754" s="8">
        <v>35</v>
      </c>
      <c r="W754" s="8">
        <f t="shared" si="75"/>
        <v>0</v>
      </c>
      <c r="X754" s="8">
        <f t="shared" si="76"/>
        <v>0</v>
      </c>
      <c r="Y754" s="8"/>
      <c r="Z754" s="8"/>
      <c r="AA754" s="8"/>
      <c r="AB754" s="8">
        <f t="shared" si="77"/>
        <v>0</v>
      </c>
    </row>
    <row r="755" spans="1:35" x14ac:dyDescent="0.2">
      <c r="A755" s="7" t="s">
        <v>4</v>
      </c>
      <c r="B755" s="7" t="s">
        <v>36</v>
      </c>
      <c r="C755" s="7" t="s">
        <v>7</v>
      </c>
      <c r="D755" s="7">
        <v>7</v>
      </c>
      <c r="F755" s="7">
        <v>3</v>
      </c>
      <c r="G755" s="7" t="s">
        <v>17</v>
      </c>
      <c r="H755" s="7" t="s">
        <v>18</v>
      </c>
      <c r="I755" s="7">
        <v>1261</v>
      </c>
      <c r="J755" s="7">
        <v>1.0478000000000001</v>
      </c>
      <c r="K755" s="7">
        <v>1261</v>
      </c>
      <c r="L755" s="7">
        <v>1.1480999999999999</v>
      </c>
      <c r="M755" s="7">
        <f t="shared" si="74"/>
        <v>0.10029999999999983</v>
      </c>
      <c r="N755" s="8">
        <v>9.9</v>
      </c>
      <c r="S755" s="8"/>
      <c r="T755" s="9">
        <v>41332</v>
      </c>
      <c r="U755" s="9">
        <v>41367</v>
      </c>
      <c r="V755" s="8">
        <v>35</v>
      </c>
      <c r="W755" s="8">
        <f t="shared" si="75"/>
        <v>10.909284265823533</v>
      </c>
      <c r="X755" s="8">
        <f t="shared" si="76"/>
        <v>108.76654302914807</v>
      </c>
      <c r="Y755" s="8"/>
      <c r="Z755" s="8"/>
      <c r="AA755" s="8"/>
      <c r="AB755" s="8">
        <f t="shared" si="77"/>
        <v>45.319392928811695</v>
      </c>
    </row>
    <row r="756" spans="1:35" x14ac:dyDescent="0.2">
      <c r="A756" s="7" t="s">
        <v>4</v>
      </c>
      <c r="B756" s="7" t="s">
        <v>36</v>
      </c>
      <c r="C756" s="7" t="s">
        <v>7</v>
      </c>
      <c r="D756" s="7">
        <v>7</v>
      </c>
      <c r="F756" s="7">
        <v>4</v>
      </c>
      <c r="G756" s="7" t="s">
        <v>17</v>
      </c>
      <c r="H756" s="7" t="s">
        <v>18</v>
      </c>
      <c r="I756" s="7">
        <v>1271</v>
      </c>
      <c r="J756" s="7">
        <v>1.0561</v>
      </c>
      <c r="K756" s="7">
        <v>1271</v>
      </c>
      <c r="L756" s="7">
        <v>1.1644000000000001</v>
      </c>
      <c r="M756" s="7">
        <f t="shared" si="74"/>
        <v>0.10830000000000006</v>
      </c>
      <c r="N756" s="8">
        <v>7.8</v>
      </c>
      <c r="S756" s="8"/>
      <c r="T756" s="9">
        <v>41332</v>
      </c>
      <c r="U756" s="9">
        <v>41367</v>
      </c>
      <c r="V756" s="8">
        <v>35</v>
      </c>
      <c r="W756" s="8">
        <f t="shared" si="75"/>
        <v>8.5951936639821778</v>
      </c>
      <c r="X756" s="8">
        <f t="shared" si="76"/>
        <v>79.364669104175192</v>
      </c>
      <c r="Y756" s="8"/>
      <c r="Z756" s="8"/>
      <c r="AA756" s="8"/>
      <c r="AB756" s="8">
        <f t="shared" si="77"/>
        <v>33.068612126739666</v>
      </c>
    </row>
    <row r="757" spans="1:35" x14ac:dyDescent="0.2">
      <c r="A757" s="7" t="s">
        <v>4</v>
      </c>
      <c r="B757" s="7" t="s">
        <v>36</v>
      </c>
      <c r="C757" s="7" t="s">
        <v>7</v>
      </c>
      <c r="D757" s="7">
        <v>7</v>
      </c>
      <c r="F757" s="7">
        <v>5</v>
      </c>
      <c r="G757" s="7" t="s">
        <v>17</v>
      </c>
      <c r="H757" s="7" t="s">
        <v>18</v>
      </c>
      <c r="I757" s="7">
        <v>1281</v>
      </c>
      <c r="J757" s="7">
        <v>1.0486</v>
      </c>
      <c r="K757" s="7">
        <v>1281</v>
      </c>
      <c r="L757" s="7">
        <v>1.1941999999999999</v>
      </c>
      <c r="M757" s="7">
        <f t="shared" si="74"/>
        <v>0.14559999999999995</v>
      </c>
      <c r="N757" s="8">
        <v>10.199999999999999</v>
      </c>
      <c r="S757" s="8"/>
      <c r="T757" s="9">
        <v>41332</v>
      </c>
      <c r="U757" s="9">
        <v>41367</v>
      </c>
      <c r="V757" s="8">
        <v>35</v>
      </c>
      <c r="W757" s="8">
        <f t="shared" si="75"/>
        <v>11.239868637515155</v>
      </c>
      <c r="X757" s="8">
        <f t="shared" si="76"/>
        <v>77.196899982933786</v>
      </c>
      <c r="Y757" s="8"/>
      <c r="Z757" s="8"/>
      <c r="AA757" s="8"/>
      <c r="AB757" s="8">
        <f t="shared" si="77"/>
        <v>32.165374992889078</v>
      </c>
    </row>
    <row r="758" spans="1:35" x14ac:dyDescent="0.2">
      <c r="A758" s="7" t="s">
        <v>4</v>
      </c>
      <c r="B758" s="7" t="s">
        <v>36</v>
      </c>
      <c r="C758" s="7" t="s">
        <v>7</v>
      </c>
      <c r="D758" s="7">
        <v>7</v>
      </c>
      <c r="F758" s="7">
        <v>6</v>
      </c>
      <c r="G758" s="7" t="s">
        <v>17</v>
      </c>
      <c r="H758" s="7" t="s">
        <v>18</v>
      </c>
      <c r="I758" s="7">
        <v>1291</v>
      </c>
      <c r="J758" s="7">
        <v>1.0386</v>
      </c>
      <c r="K758" s="7">
        <v>1291</v>
      </c>
      <c r="L758" s="7">
        <v>1.1577</v>
      </c>
      <c r="M758" s="7">
        <f t="shared" si="74"/>
        <v>0.11909999999999998</v>
      </c>
      <c r="N758" s="8">
        <v>7.8</v>
      </c>
      <c r="S758" s="8"/>
      <c r="T758" s="9">
        <v>41332</v>
      </c>
      <c r="U758" s="9">
        <v>41367</v>
      </c>
      <c r="V758" s="8">
        <v>35</v>
      </c>
      <c r="W758" s="8">
        <f t="shared" si="75"/>
        <v>8.5951936639821778</v>
      </c>
      <c r="X758" s="8">
        <f t="shared" si="76"/>
        <v>72.167872913368427</v>
      </c>
      <c r="Y758" s="8"/>
      <c r="Z758" s="8"/>
      <c r="AA758" s="8"/>
      <c r="AB758" s="8">
        <f t="shared" si="77"/>
        <v>30.069947047236845</v>
      </c>
    </row>
    <row r="759" spans="1:35" x14ac:dyDescent="0.2">
      <c r="A759" s="7" t="s">
        <v>4</v>
      </c>
      <c r="B759" s="7" t="s">
        <v>36</v>
      </c>
      <c r="C759" s="7" t="s">
        <v>7</v>
      </c>
      <c r="D759" s="7">
        <v>24</v>
      </c>
      <c r="F759" s="7">
        <v>1</v>
      </c>
      <c r="G759" s="7" t="s">
        <v>17</v>
      </c>
      <c r="H759" s="7" t="s">
        <v>18</v>
      </c>
      <c r="I759" s="7">
        <v>1421</v>
      </c>
      <c r="J759" s="7">
        <v>1.0467</v>
      </c>
      <c r="K759" s="7">
        <v>1421</v>
      </c>
      <c r="L759" s="7">
        <v>1.1216999999999999</v>
      </c>
      <c r="M759" s="7">
        <f t="shared" si="74"/>
        <v>7.4999999999999956E-2</v>
      </c>
      <c r="N759" s="8">
        <v>23.2</v>
      </c>
      <c r="S759" s="8"/>
      <c r="T759" s="9">
        <v>41332</v>
      </c>
      <c r="U759" s="9">
        <v>41367</v>
      </c>
      <c r="V759" s="8">
        <v>35</v>
      </c>
      <c r="W759" s="8">
        <f t="shared" si="75"/>
        <v>25.565191410818784</v>
      </c>
      <c r="X759" s="8">
        <f t="shared" si="76"/>
        <v>340.86921881091735</v>
      </c>
      <c r="Y759" s="8">
        <f>AVERAGE(X759:X764)</f>
        <v>309.43212133683119</v>
      </c>
      <c r="Z759" s="8">
        <f>_xlfn.STDEV.S(X759:X764)</f>
        <v>139.71717888962593</v>
      </c>
      <c r="AA759" s="8"/>
      <c r="AB759" s="8">
        <f t="shared" si="77"/>
        <v>142.02884117121556</v>
      </c>
      <c r="AC759" s="3">
        <f>AVERAGE(AB759:AB764)</f>
        <v>128.930050557013</v>
      </c>
      <c r="AD759" s="3">
        <f>_xlfn.STDEV.S(AB759:AB764)</f>
        <v>58.215491204010803</v>
      </c>
    </row>
    <row r="760" spans="1:35" x14ac:dyDescent="0.2">
      <c r="A760" s="7" t="s">
        <v>4</v>
      </c>
      <c r="B760" s="7" t="s">
        <v>36</v>
      </c>
      <c r="C760" s="7" t="s">
        <v>7</v>
      </c>
      <c r="D760" s="7">
        <v>24</v>
      </c>
      <c r="F760" s="7">
        <v>2</v>
      </c>
      <c r="G760" s="7" t="s">
        <v>17</v>
      </c>
      <c r="H760" s="7" t="s">
        <v>18</v>
      </c>
      <c r="I760" s="7">
        <v>1431</v>
      </c>
      <c r="J760" s="7">
        <v>1.0631999999999999</v>
      </c>
      <c r="K760" s="7">
        <v>1431</v>
      </c>
      <c r="L760" s="7">
        <v>1.1737</v>
      </c>
      <c r="M760" s="7">
        <f t="shared" si="74"/>
        <v>0.11050000000000004</v>
      </c>
      <c r="N760" s="8">
        <v>24.1</v>
      </c>
      <c r="S760" s="8"/>
      <c r="T760" s="9">
        <v>41332</v>
      </c>
      <c r="U760" s="9">
        <v>41367</v>
      </c>
      <c r="V760" s="8">
        <v>35</v>
      </c>
      <c r="W760" s="8">
        <f t="shared" si="75"/>
        <v>26.556944525893652</v>
      </c>
      <c r="X760" s="8">
        <f t="shared" si="76"/>
        <v>240.33433960084744</v>
      </c>
      <c r="Y760" s="8"/>
      <c r="Z760" s="8"/>
      <c r="AA760" s="8"/>
      <c r="AB760" s="8">
        <f t="shared" si="77"/>
        <v>100.13930816701978</v>
      </c>
    </row>
    <row r="761" spans="1:35" x14ac:dyDescent="0.2">
      <c r="A761" s="7" t="s">
        <v>4</v>
      </c>
      <c r="B761" s="7" t="s">
        <v>36</v>
      </c>
      <c r="C761" s="7" t="s">
        <v>7</v>
      </c>
      <c r="D761" s="7">
        <v>24</v>
      </c>
      <c r="F761" s="7">
        <v>3</v>
      </c>
      <c r="G761" s="7" t="s">
        <v>17</v>
      </c>
      <c r="H761" s="7" t="s">
        <v>18</v>
      </c>
      <c r="I761" s="7">
        <v>1441</v>
      </c>
      <c r="J761" s="7">
        <v>1.0487</v>
      </c>
      <c r="K761" s="7">
        <v>1441</v>
      </c>
      <c r="L761" s="7">
        <v>1.0819000000000001</v>
      </c>
      <c r="M761" s="7">
        <f t="shared" si="74"/>
        <v>3.3200000000000118E-2</v>
      </c>
      <c r="N761" s="8">
        <v>1.9</v>
      </c>
      <c r="S761" s="8"/>
      <c r="T761" s="9">
        <v>41332</v>
      </c>
      <c r="U761" s="9">
        <v>41367</v>
      </c>
      <c r="V761" s="8">
        <v>35</v>
      </c>
      <c r="W761" s="8">
        <f t="shared" si="75"/>
        <v>2.0937010207136071</v>
      </c>
      <c r="X761" s="8">
        <f t="shared" si="76"/>
        <v>63.063283756433727</v>
      </c>
      <c r="Y761" s="8"/>
      <c r="Z761" s="8"/>
      <c r="AA761" s="8"/>
      <c r="AB761" s="8">
        <f t="shared" si="77"/>
        <v>26.276368231847385</v>
      </c>
    </row>
    <row r="762" spans="1:35" x14ac:dyDescent="0.2">
      <c r="A762" s="7" t="s">
        <v>4</v>
      </c>
      <c r="B762" s="7" t="s">
        <v>36</v>
      </c>
      <c r="C762" s="7" t="s">
        <v>7</v>
      </c>
      <c r="D762" s="7">
        <v>24</v>
      </c>
      <c r="F762" s="7">
        <v>4</v>
      </c>
      <c r="G762" s="7" t="s">
        <v>17</v>
      </c>
      <c r="H762" s="7" t="s">
        <v>18</v>
      </c>
      <c r="I762" s="7">
        <v>1451</v>
      </c>
      <c r="J762" s="7">
        <v>1.0626</v>
      </c>
      <c r="K762" s="7">
        <v>1451</v>
      </c>
      <c r="L762" s="7">
        <v>1.1896</v>
      </c>
      <c r="M762" s="7">
        <f t="shared" si="74"/>
        <v>0.127</v>
      </c>
      <c r="N762" s="8">
        <v>52.5</v>
      </c>
      <c r="S762" s="8"/>
      <c r="T762" s="9">
        <v>41332</v>
      </c>
      <c r="U762" s="9">
        <v>41367</v>
      </c>
      <c r="V762" s="8">
        <v>35</v>
      </c>
      <c r="W762" s="8">
        <f t="shared" si="75"/>
        <v>57.852265046033885</v>
      </c>
      <c r="X762" s="8">
        <f t="shared" si="76"/>
        <v>455.52964603176287</v>
      </c>
      <c r="Y762" s="8"/>
      <c r="Z762" s="8"/>
      <c r="AA762" s="8"/>
      <c r="AB762" s="8">
        <f t="shared" si="77"/>
        <v>189.80401917990119</v>
      </c>
      <c r="AC762" s="16"/>
      <c r="AD762" s="16"/>
    </row>
    <row r="763" spans="1:35" x14ac:dyDescent="0.2">
      <c r="A763" s="7" t="s">
        <v>4</v>
      </c>
      <c r="B763" s="7" t="s">
        <v>36</v>
      </c>
      <c r="C763" s="7" t="s">
        <v>7</v>
      </c>
      <c r="D763" s="7">
        <v>24</v>
      </c>
      <c r="F763" s="7">
        <v>5</v>
      </c>
      <c r="G763" s="7" t="s">
        <v>17</v>
      </c>
      <c r="H763" s="7" t="s">
        <v>18</v>
      </c>
      <c r="I763" s="7">
        <v>1463</v>
      </c>
      <c r="J763" s="7">
        <v>1.0508</v>
      </c>
      <c r="K763" s="7">
        <v>1463</v>
      </c>
      <c r="L763" s="7">
        <v>1.1399999999999999</v>
      </c>
      <c r="M763" s="7">
        <f t="shared" si="74"/>
        <v>8.9199999999999946E-2</v>
      </c>
      <c r="N763" s="8">
        <v>31.6</v>
      </c>
      <c r="S763" s="8"/>
      <c r="T763" s="9">
        <v>41332</v>
      </c>
      <c r="U763" s="9">
        <v>41367</v>
      </c>
      <c r="V763" s="8">
        <v>35</v>
      </c>
      <c r="W763" s="8">
        <f t="shared" si="75"/>
        <v>34.821553818184206</v>
      </c>
      <c r="X763" s="8">
        <f t="shared" si="76"/>
        <v>390.37616388098911</v>
      </c>
      <c r="Y763" s="8"/>
      <c r="Z763" s="8"/>
      <c r="AA763" s="8"/>
      <c r="AB763" s="8">
        <f t="shared" si="77"/>
        <v>162.65673495041213</v>
      </c>
    </row>
    <row r="764" spans="1:35" x14ac:dyDescent="0.2">
      <c r="A764" s="7" t="s">
        <v>4</v>
      </c>
      <c r="B764" s="7" t="s">
        <v>36</v>
      </c>
      <c r="C764" s="7" t="s">
        <v>7</v>
      </c>
      <c r="D764" s="7">
        <v>24</v>
      </c>
      <c r="F764" s="7">
        <v>6</v>
      </c>
      <c r="G764" s="7" t="s">
        <v>17</v>
      </c>
      <c r="H764" s="7" t="s">
        <v>18</v>
      </c>
      <c r="I764" s="7">
        <v>1471</v>
      </c>
      <c r="J764" s="7">
        <v>1.0431999999999999</v>
      </c>
      <c r="K764" s="7">
        <v>1471</v>
      </c>
      <c r="L764" s="7">
        <v>1.1661999999999999</v>
      </c>
      <c r="M764" s="7">
        <f t="shared" si="74"/>
        <v>0.123</v>
      </c>
      <c r="N764" s="8">
        <v>40.9</v>
      </c>
      <c r="S764" s="8"/>
      <c r="T764" s="9">
        <v>41332</v>
      </c>
      <c r="U764" s="9">
        <v>41367</v>
      </c>
      <c r="V764" s="8">
        <v>35</v>
      </c>
      <c r="W764" s="8">
        <f t="shared" si="75"/>
        <v>45.069669340624493</v>
      </c>
      <c r="X764" s="8">
        <f t="shared" si="76"/>
        <v>366.42007594003655</v>
      </c>
      <c r="Y764" s="8"/>
      <c r="Z764" s="8"/>
      <c r="AA764" s="8"/>
      <c r="AB764" s="8">
        <f t="shared" si="77"/>
        <v>152.6750316416819</v>
      </c>
    </row>
    <row r="765" spans="1:35" x14ac:dyDescent="0.2">
      <c r="A765" s="7" t="s">
        <v>4</v>
      </c>
      <c r="B765" s="7" t="s">
        <v>36</v>
      </c>
      <c r="C765" s="7" t="s">
        <v>7</v>
      </c>
      <c r="D765" s="7">
        <v>48</v>
      </c>
      <c r="F765" s="7">
        <v>1</v>
      </c>
      <c r="G765" s="7" t="s">
        <v>17</v>
      </c>
      <c r="H765" s="7" t="s">
        <v>18</v>
      </c>
      <c r="I765" s="7">
        <v>1601</v>
      </c>
      <c r="J765" s="7">
        <v>1.0434000000000001</v>
      </c>
      <c r="K765" s="7">
        <v>1601</v>
      </c>
      <c r="L765" s="7">
        <v>1.1829000000000001</v>
      </c>
      <c r="M765" s="7">
        <f t="shared" si="74"/>
        <v>0.13949999999999996</v>
      </c>
      <c r="N765" s="8">
        <v>89.5</v>
      </c>
      <c r="S765" s="8"/>
      <c r="T765" s="9">
        <v>41332</v>
      </c>
      <c r="U765" s="9">
        <v>41367</v>
      </c>
      <c r="V765" s="8">
        <v>35</v>
      </c>
      <c r="W765" s="8">
        <f t="shared" si="75"/>
        <v>98.624337554667292</v>
      </c>
      <c r="X765" s="8">
        <f t="shared" si="76"/>
        <v>706.98449859976574</v>
      </c>
      <c r="Y765" s="8">
        <f>AVERAGE(X765:X770)</f>
        <v>542.12237939245745</v>
      </c>
      <c r="Z765" s="8">
        <f>_xlfn.STDEV.S(X765:X770)</f>
        <v>180.96541166657863</v>
      </c>
      <c r="AA765" s="8"/>
      <c r="AB765" s="8">
        <f t="shared" si="77"/>
        <v>294.57687441656907</v>
      </c>
      <c r="AC765" s="3">
        <f>AVERAGE(AB765:AB770)</f>
        <v>225.88432474685726</v>
      </c>
      <c r="AD765" s="3">
        <f>_xlfn.STDEV.S(AB765:AB770)</f>
        <v>75.402254861074439</v>
      </c>
      <c r="AG765" s="18">
        <f>AC765/100</f>
        <v>2.2588432474685725</v>
      </c>
      <c r="AH765" s="18">
        <f>AD765/100</f>
        <v>0.75402254861074436</v>
      </c>
      <c r="AI765" s="7" t="s">
        <v>50</v>
      </c>
    </row>
    <row r="766" spans="1:35" x14ac:dyDescent="0.2">
      <c r="A766" s="7" t="s">
        <v>4</v>
      </c>
      <c r="B766" s="7" t="s">
        <v>36</v>
      </c>
      <c r="C766" s="7" t="s">
        <v>7</v>
      </c>
      <c r="D766" s="7">
        <v>48</v>
      </c>
      <c r="F766" s="7">
        <v>2</v>
      </c>
      <c r="G766" s="7" t="s">
        <v>17</v>
      </c>
      <c r="H766" s="7" t="s">
        <v>18</v>
      </c>
      <c r="I766" s="7">
        <v>1611</v>
      </c>
      <c r="J766" s="7">
        <v>1.0620000000000001</v>
      </c>
      <c r="K766" s="7">
        <v>1611</v>
      </c>
      <c r="L766" s="7">
        <v>1.149</v>
      </c>
      <c r="M766" s="7">
        <f t="shared" si="74"/>
        <v>8.6999999999999966E-2</v>
      </c>
      <c r="N766" s="8">
        <v>25.4</v>
      </c>
      <c r="S766" s="8"/>
      <c r="T766" s="9">
        <v>41332</v>
      </c>
      <c r="U766" s="9">
        <v>41367</v>
      </c>
      <c r="V766" s="8">
        <v>35</v>
      </c>
      <c r="W766" s="8">
        <f t="shared" si="75"/>
        <v>27.989476803224012</v>
      </c>
      <c r="X766" s="8">
        <f t="shared" si="76"/>
        <v>321.71812417498876</v>
      </c>
      <c r="Y766" s="8"/>
      <c r="Z766" s="8"/>
      <c r="AA766" s="8"/>
      <c r="AB766" s="8">
        <f t="shared" si="77"/>
        <v>134.04921840624533</v>
      </c>
      <c r="AC766" s="8"/>
      <c r="AD766" s="8"/>
    </row>
    <row r="767" spans="1:35" x14ac:dyDescent="0.2">
      <c r="A767" s="7" t="s">
        <v>4</v>
      </c>
      <c r="B767" s="7" t="s">
        <v>36</v>
      </c>
      <c r="C767" s="7" t="s">
        <v>7</v>
      </c>
      <c r="D767" s="7">
        <v>48</v>
      </c>
      <c r="F767" s="7">
        <v>3</v>
      </c>
      <c r="G767" s="7" t="s">
        <v>17</v>
      </c>
      <c r="H767" s="7" t="s">
        <v>18</v>
      </c>
      <c r="I767" s="7">
        <v>1621</v>
      </c>
      <c r="J767" s="7">
        <v>1.0503</v>
      </c>
      <c r="K767" s="7">
        <v>1621</v>
      </c>
      <c r="L767" s="7">
        <v>1.1235999999999999</v>
      </c>
      <c r="M767" s="7">
        <f t="shared" ref="M767:M798" si="78">L767-J767</f>
        <v>7.3299999999999921E-2</v>
      </c>
      <c r="N767" s="8">
        <v>29.9</v>
      </c>
      <c r="S767" s="8"/>
      <c r="T767" s="9">
        <v>41332</v>
      </c>
      <c r="U767" s="9">
        <v>41367</v>
      </c>
      <c r="V767" s="8">
        <v>35</v>
      </c>
      <c r="W767" s="8">
        <f t="shared" ref="W767:W798" si="79">N767*EXP((LN(2)/$S$3)*V767)</f>
        <v>32.948242378598344</v>
      </c>
      <c r="X767" s="8">
        <f t="shared" ref="X767:X798" si="80">W767/M767</f>
        <v>449.49853176805431</v>
      </c>
      <c r="Y767" s="8"/>
      <c r="Z767" s="8"/>
      <c r="AA767" s="8"/>
      <c r="AB767" s="8">
        <f t="shared" si="77"/>
        <v>187.29105490335596</v>
      </c>
      <c r="AC767" s="8"/>
      <c r="AD767" s="8"/>
    </row>
    <row r="768" spans="1:35" x14ac:dyDescent="0.2">
      <c r="A768" s="7" t="s">
        <v>4</v>
      </c>
      <c r="B768" s="7" t="s">
        <v>36</v>
      </c>
      <c r="C768" s="7" t="s">
        <v>7</v>
      </c>
      <c r="D768" s="7">
        <v>48</v>
      </c>
      <c r="F768" s="7">
        <v>4</v>
      </c>
      <c r="G768" s="7" t="s">
        <v>17</v>
      </c>
      <c r="H768" s="7" t="s">
        <v>18</v>
      </c>
      <c r="I768" s="7">
        <v>1631</v>
      </c>
      <c r="J768" s="7">
        <v>1.0521</v>
      </c>
      <c r="K768" s="7">
        <v>1631</v>
      </c>
      <c r="L768" s="7">
        <v>1.1398999999999999</v>
      </c>
      <c r="M768" s="7">
        <f t="shared" si="78"/>
        <v>8.7799999999999878E-2</v>
      </c>
      <c r="N768" s="8">
        <v>60.2</v>
      </c>
      <c r="S768" s="8"/>
      <c r="T768" s="9">
        <v>41332</v>
      </c>
      <c r="U768" s="9">
        <v>41367</v>
      </c>
      <c r="V768" s="8">
        <v>35</v>
      </c>
      <c r="W768" s="8">
        <f t="shared" si="79"/>
        <v>66.337263919452198</v>
      </c>
      <c r="X768" s="8">
        <f t="shared" si="80"/>
        <v>755.54970295503745</v>
      </c>
      <c r="Y768" s="8"/>
      <c r="Z768" s="8"/>
      <c r="AA768" s="8"/>
      <c r="AB768" s="8">
        <f t="shared" si="77"/>
        <v>314.8123762312656</v>
      </c>
      <c r="AC768" s="8"/>
      <c r="AD768" s="8"/>
    </row>
    <row r="769" spans="1:30" x14ac:dyDescent="0.2">
      <c r="A769" s="7" t="s">
        <v>4</v>
      </c>
      <c r="B769" s="7" t="s">
        <v>36</v>
      </c>
      <c r="C769" s="7" t="s">
        <v>7</v>
      </c>
      <c r="D769" s="7">
        <v>48</v>
      </c>
      <c r="F769" s="7">
        <v>5</v>
      </c>
      <c r="G769" s="7" t="s">
        <v>17</v>
      </c>
      <c r="H769" s="7" t="s">
        <v>18</v>
      </c>
      <c r="I769" s="7">
        <v>1641</v>
      </c>
      <c r="J769" s="7">
        <v>1.056</v>
      </c>
      <c r="K769" s="7">
        <v>1641</v>
      </c>
      <c r="L769" s="7">
        <v>1.1545000000000001</v>
      </c>
      <c r="M769" s="7">
        <f t="shared" si="78"/>
        <v>9.8500000000000032E-2</v>
      </c>
      <c r="N769" s="8">
        <v>56.8</v>
      </c>
      <c r="S769" s="8"/>
      <c r="T769" s="9">
        <v>41332</v>
      </c>
      <c r="U769" s="9">
        <v>41367</v>
      </c>
      <c r="V769" s="8">
        <v>35</v>
      </c>
      <c r="W769" s="8">
        <f t="shared" si="79"/>
        <v>62.590641040280467</v>
      </c>
      <c r="X769" s="8">
        <f t="shared" si="80"/>
        <v>635.43798010437001</v>
      </c>
      <c r="Y769" s="8"/>
      <c r="Z769" s="8"/>
      <c r="AA769" s="8"/>
      <c r="AB769" s="8">
        <f t="shared" si="77"/>
        <v>264.7658250434875</v>
      </c>
      <c r="AC769" s="8"/>
      <c r="AD769" s="8"/>
    </row>
    <row r="770" spans="1:30" x14ac:dyDescent="0.2">
      <c r="A770" s="7" t="s">
        <v>4</v>
      </c>
      <c r="B770" s="7" t="s">
        <v>36</v>
      </c>
      <c r="C770" s="7" t="s">
        <v>7</v>
      </c>
      <c r="D770" s="7">
        <v>48</v>
      </c>
      <c r="F770" s="7">
        <v>6</v>
      </c>
      <c r="G770" s="7" t="s">
        <v>17</v>
      </c>
      <c r="H770" s="7" t="s">
        <v>18</v>
      </c>
      <c r="I770" s="7">
        <v>1651</v>
      </c>
      <c r="J770" s="7">
        <v>1.0528</v>
      </c>
      <c r="K770" s="7">
        <v>1651</v>
      </c>
      <c r="L770" s="7">
        <v>1.1637</v>
      </c>
      <c r="M770" s="7">
        <f t="shared" si="78"/>
        <v>0.1109</v>
      </c>
      <c r="N770" s="8">
        <v>38.6</v>
      </c>
      <c r="S770" s="8"/>
      <c r="T770" s="9">
        <v>41332</v>
      </c>
      <c r="U770" s="9">
        <v>41367</v>
      </c>
      <c r="V770" s="8">
        <v>35</v>
      </c>
      <c r="W770" s="8">
        <f t="shared" si="79"/>
        <v>42.535189157655388</v>
      </c>
      <c r="X770" s="8">
        <f t="shared" si="80"/>
        <v>383.5454387525283</v>
      </c>
      <c r="Y770" s="8"/>
      <c r="Z770" s="8"/>
      <c r="AA770" s="8"/>
      <c r="AB770" s="8">
        <f t="shared" si="77"/>
        <v>159.81059948022013</v>
      </c>
      <c r="AC770" s="8"/>
      <c r="AD770" s="8"/>
    </row>
    <row r="771" spans="1:30" x14ac:dyDescent="0.2">
      <c r="A771" s="7" t="s">
        <v>4</v>
      </c>
      <c r="B771" s="7" t="s">
        <v>36</v>
      </c>
      <c r="C771" s="7" t="s">
        <v>9</v>
      </c>
      <c r="D771" s="7">
        <v>3</v>
      </c>
      <c r="F771" s="7">
        <v>1</v>
      </c>
      <c r="G771" s="7" t="s">
        <v>31</v>
      </c>
      <c r="H771" s="7" t="s">
        <v>32</v>
      </c>
      <c r="I771" s="7">
        <v>1128</v>
      </c>
      <c r="J771" s="7">
        <v>1.0399</v>
      </c>
      <c r="K771" s="7">
        <v>1128</v>
      </c>
      <c r="L771" s="7">
        <v>1.0656000000000001</v>
      </c>
      <c r="M771" s="7">
        <f t="shared" si="78"/>
        <v>2.5700000000000056E-2</v>
      </c>
      <c r="N771" s="8">
        <v>2.7</v>
      </c>
      <c r="S771" s="8"/>
      <c r="T771" s="9">
        <v>41332</v>
      </c>
      <c r="U771" s="9">
        <v>41366</v>
      </c>
      <c r="V771" s="8">
        <v>34</v>
      </c>
      <c r="W771" s="8">
        <f t="shared" si="79"/>
        <v>2.967018308088103</v>
      </c>
      <c r="X771" s="8">
        <f t="shared" si="80"/>
        <v>115.44818319408935</v>
      </c>
      <c r="Y771" s="8">
        <f>AVERAGE(X771:X776)</f>
        <v>110.81600300420449</v>
      </c>
      <c r="Z771" s="8">
        <f>_xlfn.STDEV.S(X771:X776)</f>
        <v>219.79084925104317</v>
      </c>
      <c r="AA771" s="8"/>
      <c r="AB771" s="8">
        <f t="shared" ref="AB771:AB794" si="81">X771/2</f>
        <v>57.724091597044676</v>
      </c>
      <c r="AC771" s="8"/>
      <c r="AD771" s="8"/>
    </row>
    <row r="772" spans="1:30" x14ac:dyDescent="0.2">
      <c r="A772" s="7" t="s">
        <v>4</v>
      </c>
      <c r="B772" s="7" t="s">
        <v>36</v>
      </c>
      <c r="C772" s="7" t="s">
        <v>9</v>
      </c>
      <c r="D772" s="7">
        <v>3</v>
      </c>
      <c r="F772" s="7">
        <v>2</v>
      </c>
      <c r="G772" s="7" t="s">
        <v>31</v>
      </c>
      <c r="H772" s="7" t="s">
        <v>32</v>
      </c>
      <c r="I772" s="7">
        <v>1138</v>
      </c>
      <c r="J772" s="7">
        <v>1.0567</v>
      </c>
      <c r="K772" s="7">
        <v>1138</v>
      </c>
      <c r="L772" s="7">
        <v>1.0612999999999999</v>
      </c>
      <c r="M772" s="7">
        <f t="shared" si="78"/>
        <v>4.5999999999999375E-3</v>
      </c>
      <c r="N772" s="8">
        <v>2.2999999999999998</v>
      </c>
      <c r="S772" s="8"/>
      <c r="T772" s="9">
        <v>41332</v>
      </c>
      <c r="U772" s="9">
        <v>41366</v>
      </c>
      <c r="V772" s="8">
        <v>34</v>
      </c>
      <c r="W772" s="8">
        <f t="shared" si="79"/>
        <v>2.5274600402231986</v>
      </c>
      <c r="X772" s="8">
        <f t="shared" si="80"/>
        <v>549.44783483113758</v>
      </c>
      <c r="Y772" s="8"/>
      <c r="Z772" s="8"/>
      <c r="AA772" s="8"/>
      <c r="AB772" s="8">
        <f t="shared" si="81"/>
        <v>274.72391741556879</v>
      </c>
      <c r="AC772" s="8"/>
      <c r="AD772" s="8"/>
    </row>
    <row r="773" spans="1:30" x14ac:dyDescent="0.2">
      <c r="A773" s="7" t="s">
        <v>4</v>
      </c>
      <c r="B773" s="7" t="s">
        <v>36</v>
      </c>
      <c r="C773" s="7" t="s">
        <v>9</v>
      </c>
      <c r="D773" s="7">
        <v>3</v>
      </c>
      <c r="F773" s="7">
        <v>3</v>
      </c>
      <c r="G773" s="7" t="s">
        <v>31</v>
      </c>
      <c r="H773" s="7" t="s">
        <v>32</v>
      </c>
      <c r="I773" s="7">
        <v>1148</v>
      </c>
      <c r="J773" s="7">
        <v>1.0552999999999999</v>
      </c>
      <c r="K773" s="7">
        <v>1148</v>
      </c>
      <c r="L773" s="7">
        <v>1.0652999999999999</v>
      </c>
      <c r="M773" s="7">
        <f t="shared" si="78"/>
        <v>1.0000000000000009E-2</v>
      </c>
      <c r="N773" s="8">
        <v>0</v>
      </c>
      <c r="S773" s="8"/>
      <c r="T773" s="9">
        <v>41332</v>
      </c>
      <c r="U773" s="9">
        <v>41366</v>
      </c>
      <c r="V773" s="8">
        <v>34</v>
      </c>
      <c r="W773" s="8">
        <f t="shared" si="79"/>
        <v>0</v>
      </c>
      <c r="X773" s="8">
        <f t="shared" si="80"/>
        <v>0</v>
      </c>
      <c r="Y773" s="8"/>
      <c r="Z773" s="8"/>
      <c r="AA773" s="8"/>
      <c r="AB773" s="8">
        <f t="shared" si="81"/>
        <v>0</v>
      </c>
      <c r="AC773" s="8"/>
      <c r="AD773" s="8"/>
    </row>
    <row r="774" spans="1:30" x14ac:dyDescent="0.2">
      <c r="A774" s="7" t="s">
        <v>4</v>
      </c>
      <c r="B774" s="7" t="s">
        <v>36</v>
      </c>
      <c r="C774" s="7" t="s">
        <v>9</v>
      </c>
      <c r="D774" s="7">
        <v>3</v>
      </c>
      <c r="F774" s="7">
        <v>4</v>
      </c>
      <c r="G774" s="7" t="s">
        <v>31</v>
      </c>
      <c r="H774" s="7" t="s">
        <v>32</v>
      </c>
      <c r="I774" s="7">
        <v>1158</v>
      </c>
      <c r="J774" s="7">
        <v>1.0486</v>
      </c>
      <c r="K774" s="7">
        <v>1158</v>
      </c>
      <c r="L774" s="7">
        <v>1.0584</v>
      </c>
      <c r="M774" s="7">
        <f t="shared" si="78"/>
        <v>9.8000000000000309E-3</v>
      </c>
      <c r="N774" s="8">
        <v>0</v>
      </c>
      <c r="S774" s="8"/>
      <c r="T774" s="9">
        <v>41332</v>
      </c>
      <c r="U774" s="9">
        <v>41366</v>
      </c>
      <c r="V774" s="8">
        <v>34</v>
      </c>
      <c r="W774" s="8">
        <f t="shared" si="79"/>
        <v>0</v>
      </c>
      <c r="X774" s="8">
        <f t="shared" si="80"/>
        <v>0</v>
      </c>
      <c r="Y774" s="8"/>
      <c r="Z774" s="8"/>
      <c r="AA774" s="8"/>
      <c r="AB774" s="8">
        <f t="shared" si="81"/>
        <v>0</v>
      </c>
      <c r="AC774" s="8"/>
      <c r="AD774" s="8"/>
    </row>
    <row r="775" spans="1:30" x14ac:dyDescent="0.2">
      <c r="A775" s="7" t="s">
        <v>4</v>
      </c>
      <c r="B775" s="7" t="s">
        <v>36</v>
      </c>
      <c r="C775" s="7" t="s">
        <v>9</v>
      </c>
      <c r="D775" s="7">
        <v>3</v>
      </c>
      <c r="F775" s="7">
        <v>5</v>
      </c>
      <c r="G775" s="7" t="s">
        <v>31</v>
      </c>
      <c r="H775" s="7" t="s">
        <v>32</v>
      </c>
      <c r="I775" s="7">
        <v>1168</v>
      </c>
      <c r="J775" s="7">
        <v>1.0528</v>
      </c>
      <c r="K775" s="7">
        <v>1168</v>
      </c>
      <c r="L775" s="7">
        <v>1.0606</v>
      </c>
      <c r="M775" s="7">
        <f t="shared" si="78"/>
        <v>7.8000000000000291E-3</v>
      </c>
      <c r="N775" s="8">
        <v>0</v>
      </c>
      <c r="S775" s="8"/>
      <c r="T775" s="9">
        <v>41332</v>
      </c>
      <c r="U775" s="9">
        <v>41366</v>
      </c>
      <c r="V775" s="8">
        <v>34</v>
      </c>
      <c r="W775" s="8">
        <f t="shared" si="79"/>
        <v>0</v>
      </c>
      <c r="X775" s="8">
        <f t="shared" si="80"/>
        <v>0</v>
      </c>
      <c r="Y775" s="8"/>
      <c r="Z775" s="8"/>
      <c r="AA775" s="8"/>
      <c r="AB775" s="8">
        <f t="shared" si="81"/>
        <v>0</v>
      </c>
      <c r="AC775" s="8"/>
      <c r="AD775" s="8"/>
    </row>
    <row r="776" spans="1:30" x14ac:dyDescent="0.2">
      <c r="A776" s="7" t="s">
        <v>4</v>
      </c>
      <c r="B776" s="7" t="s">
        <v>36</v>
      </c>
      <c r="C776" s="7" t="s">
        <v>9</v>
      </c>
      <c r="D776" s="7">
        <v>3</v>
      </c>
      <c r="F776" s="7">
        <v>6</v>
      </c>
      <c r="G776" s="7" t="s">
        <v>31</v>
      </c>
      <c r="H776" s="7" t="s">
        <v>32</v>
      </c>
      <c r="I776" s="7">
        <v>1178</v>
      </c>
      <c r="J776" s="7">
        <v>1.0411999999999999</v>
      </c>
      <c r="K776" s="7">
        <v>1178</v>
      </c>
      <c r="L776" s="7">
        <v>1.0452999999999999</v>
      </c>
      <c r="M776" s="7">
        <f t="shared" si="78"/>
        <v>4.0999999999999925E-3</v>
      </c>
      <c r="N776" s="8">
        <v>0</v>
      </c>
      <c r="S776" s="8"/>
      <c r="T776" s="9">
        <v>41332</v>
      </c>
      <c r="U776" s="9">
        <v>41366</v>
      </c>
      <c r="V776" s="8">
        <v>34</v>
      </c>
      <c r="W776" s="8">
        <f t="shared" si="79"/>
        <v>0</v>
      </c>
      <c r="X776" s="8">
        <f t="shared" si="80"/>
        <v>0</v>
      </c>
      <c r="Y776" s="8"/>
      <c r="Z776" s="8"/>
      <c r="AA776" s="8"/>
      <c r="AB776" s="8">
        <f t="shared" si="81"/>
        <v>0</v>
      </c>
      <c r="AC776" s="8"/>
      <c r="AD776" s="8"/>
    </row>
    <row r="777" spans="1:30" x14ac:dyDescent="0.2">
      <c r="A777" s="7" t="s">
        <v>4</v>
      </c>
      <c r="B777" s="7" t="s">
        <v>36</v>
      </c>
      <c r="C777" s="7" t="s">
        <v>9</v>
      </c>
      <c r="D777" s="7">
        <v>7</v>
      </c>
      <c r="F777" s="7">
        <v>1</v>
      </c>
      <c r="G777" s="7" t="s">
        <v>31</v>
      </c>
      <c r="H777" s="7" t="s">
        <v>32</v>
      </c>
      <c r="I777" s="7">
        <v>1308</v>
      </c>
      <c r="J777" s="7">
        <v>1.0472999999999999</v>
      </c>
      <c r="K777" s="7">
        <v>1308</v>
      </c>
      <c r="L777" s="7">
        <v>1.0529999999999999</v>
      </c>
      <c r="M777" s="7">
        <f t="shared" si="78"/>
        <v>5.7000000000000384E-3</v>
      </c>
      <c r="N777" s="8">
        <v>1.4</v>
      </c>
      <c r="S777" s="8"/>
      <c r="T777" s="9">
        <v>41332</v>
      </c>
      <c r="U777" s="9">
        <v>41366</v>
      </c>
      <c r="V777" s="8">
        <v>34</v>
      </c>
      <c r="W777" s="8">
        <f t="shared" si="79"/>
        <v>1.5384539375271642</v>
      </c>
      <c r="X777" s="8">
        <f t="shared" si="80"/>
        <v>269.90419956616734</v>
      </c>
      <c r="Y777" s="8">
        <f>AVERAGE(X777:X782)</f>
        <v>152.85646987847875</v>
      </c>
      <c r="Z777" s="8">
        <f>_xlfn.STDEV.S(X777:X782)</f>
        <v>103.35305657622355</v>
      </c>
      <c r="AA777" s="8"/>
      <c r="AB777" s="8">
        <f t="shared" si="81"/>
        <v>134.95209978308367</v>
      </c>
      <c r="AC777" s="8"/>
      <c r="AD777" s="8"/>
    </row>
    <row r="778" spans="1:30" x14ac:dyDescent="0.2">
      <c r="A778" s="7" t="s">
        <v>4</v>
      </c>
      <c r="B778" s="7" t="s">
        <v>36</v>
      </c>
      <c r="C778" s="7" t="s">
        <v>9</v>
      </c>
      <c r="D778" s="7">
        <v>7</v>
      </c>
      <c r="F778" s="7">
        <v>2</v>
      </c>
      <c r="G778" s="7" t="s">
        <v>31</v>
      </c>
      <c r="H778" s="7" t="s">
        <v>32</v>
      </c>
      <c r="I778" s="7">
        <v>1318</v>
      </c>
      <c r="J778" s="7">
        <v>1.0461</v>
      </c>
      <c r="K778" s="7">
        <v>1318</v>
      </c>
      <c r="L778" s="7">
        <v>1.0537000000000001</v>
      </c>
      <c r="M778" s="7">
        <f t="shared" si="78"/>
        <v>7.6000000000000512E-3</v>
      </c>
      <c r="N778" s="8">
        <v>1.7</v>
      </c>
      <c r="S778" s="8"/>
      <c r="T778" s="9">
        <v>41332</v>
      </c>
      <c r="U778" s="9">
        <v>41366</v>
      </c>
      <c r="V778" s="8">
        <v>34</v>
      </c>
      <c r="W778" s="8">
        <f t="shared" si="79"/>
        <v>1.8681226384258425</v>
      </c>
      <c r="X778" s="8">
        <f t="shared" si="80"/>
        <v>245.80561031918813</v>
      </c>
      <c r="Y778" s="8"/>
      <c r="Z778" s="8"/>
      <c r="AA778" s="8"/>
      <c r="AB778" s="8">
        <f t="shared" si="81"/>
        <v>122.90280515959407</v>
      </c>
      <c r="AC778" s="8"/>
      <c r="AD778" s="8"/>
    </row>
    <row r="779" spans="1:30" x14ac:dyDescent="0.2">
      <c r="A779" s="7" t="s">
        <v>4</v>
      </c>
      <c r="B779" s="7" t="s">
        <v>36</v>
      </c>
      <c r="C779" s="7" t="s">
        <v>9</v>
      </c>
      <c r="D779" s="7">
        <v>7</v>
      </c>
      <c r="F779" s="7">
        <v>3</v>
      </c>
      <c r="G779" s="7" t="s">
        <v>31</v>
      </c>
      <c r="H779" s="7" t="s">
        <v>32</v>
      </c>
      <c r="I779" s="7">
        <v>1328</v>
      </c>
      <c r="J779" s="7">
        <v>1.0598000000000001</v>
      </c>
      <c r="K779" s="7">
        <v>1328</v>
      </c>
      <c r="L779" s="7">
        <v>1.0696000000000001</v>
      </c>
      <c r="M779" s="7">
        <f t="shared" si="78"/>
        <v>9.8000000000000309E-3</v>
      </c>
      <c r="N779" s="8">
        <v>0</v>
      </c>
      <c r="S779" s="8"/>
      <c r="T779" s="9">
        <v>41332</v>
      </c>
      <c r="U779" s="9">
        <v>41366</v>
      </c>
      <c r="V779" s="8">
        <v>34</v>
      </c>
      <c r="W779" s="8">
        <f t="shared" si="79"/>
        <v>0</v>
      </c>
      <c r="X779" s="8">
        <f t="shared" si="80"/>
        <v>0</v>
      </c>
      <c r="Y779" s="8"/>
      <c r="Z779" s="8"/>
      <c r="AA779" s="8"/>
      <c r="AB779" s="8">
        <f t="shared" si="81"/>
        <v>0</v>
      </c>
      <c r="AC779" s="8"/>
      <c r="AD779" s="8"/>
    </row>
    <row r="780" spans="1:30" x14ac:dyDescent="0.2">
      <c r="A780" s="7" t="s">
        <v>4</v>
      </c>
      <c r="B780" s="7" t="s">
        <v>36</v>
      </c>
      <c r="C780" s="7" t="s">
        <v>9</v>
      </c>
      <c r="D780" s="7">
        <v>7</v>
      </c>
      <c r="F780" s="7">
        <v>4</v>
      </c>
      <c r="G780" s="7" t="s">
        <v>31</v>
      </c>
      <c r="H780" s="7" t="s">
        <v>32</v>
      </c>
      <c r="I780" s="7">
        <v>1338</v>
      </c>
      <c r="J780" s="7">
        <v>1.0495000000000001</v>
      </c>
      <c r="K780" s="7">
        <v>1338</v>
      </c>
      <c r="L780" s="7">
        <v>1.0597000000000001</v>
      </c>
      <c r="M780" s="7">
        <f t="shared" si="78"/>
        <v>1.0199999999999987E-2</v>
      </c>
      <c r="N780" s="8">
        <v>1.8</v>
      </c>
      <c r="S780" s="8"/>
      <c r="T780" s="9">
        <v>41332</v>
      </c>
      <c r="U780" s="9">
        <v>41366</v>
      </c>
      <c r="V780" s="8">
        <v>34</v>
      </c>
      <c r="W780" s="8">
        <f t="shared" si="79"/>
        <v>1.9780122053920686</v>
      </c>
      <c r="X780" s="8">
        <f t="shared" si="80"/>
        <v>193.92276523451679</v>
      </c>
      <c r="Y780" s="8"/>
      <c r="Z780" s="8"/>
      <c r="AA780" s="8"/>
      <c r="AB780" s="8">
        <f t="shared" si="81"/>
        <v>96.961382617258394</v>
      </c>
      <c r="AC780" s="8"/>
      <c r="AD780" s="8"/>
    </row>
    <row r="781" spans="1:30" x14ac:dyDescent="0.2">
      <c r="A781" s="7" t="s">
        <v>4</v>
      </c>
      <c r="B781" s="7" t="s">
        <v>36</v>
      </c>
      <c r="C781" s="7" t="s">
        <v>9</v>
      </c>
      <c r="D781" s="7">
        <v>7</v>
      </c>
      <c r="F781" s="7">
        <v>5</v>
      </c>
      <c r="G781" s="7" t="s">
        <v>31</v>
      </c>
      <c r="H781" s="7" t="s">
        <v>32</v>
      </c>
      <c r="I781" s="7">
        <v>1348</v>
      </c>
      <c r="J781" s="7">
        <v>1.0446</v>
      </c>
      <c r="K781" s="7">
        <v>1348</v>
      </c>
      <c r="L781" s="7">
        <v>1.0506</v>
      </c>
      <c r="M781" s="7">
        <f t="shared" si="78"/>
        <v>6.0000000000000053E-3</v>
      </c>
      <c r="N781" s="8">
        <v>0.7</v>
      </c>
      <c r="S781" s="8"/>
      <c r="T781" s="9">
        <v>41332</v>
      </c>
      <c r="U781" s="9">
        <v>41366</v>
      </c>
      <c r="V781" s="8">
        <v>34</v>
      </c>
      <c r="W781" s="8">
        <f t="shared" si="79"/>
        <v>0.7692269687635821</v>
      </c>
      <c r="X781" s="8">
        <f t="shared" si="80"/>
        <v>128.20449479393022</v>
      </c>
      <c r="Y781" s="8"/>
      <c r="Z781" s="8"/>
      <c r="AA781" s="8"/>
      <c r="AB781" s="8">
        <f t="shared" si="81"/>
        <v>64.102247396965112</v>
      </c>
      <c r="AC781" s="8"/>
      <c r="AD781" s="8"/>
    </row>
    <row r="782" spans="1:30" x14ac:dyDescent="0.2">
      <c r="A782" s="7" t="s">
        <v>4</v>
      </c>
      <c r="B782" s="7" t="s">
        <v>36</v>
      </c>
      <c r="C782" s="7" t="s">
        <v>9</v>
      </c>
      <c r="D782" s="7">
        <v>7</v>
      </c>
      <c r="F782" s="7">
        <v>6</v>
      </c>
      <c r="G782" s="7" t="s">
        <v>31</v>
      </c>
      <c r="H782" s="7" t="s">
        <v>32</v>
      </c>
      <c r="I782" s="7">
        <v>1358</v>
      </c>
      <c r="J782" s="7">
        <v>1.0548999999999999</v>
      </c>
      <c r="K782" s="7">
        <v>1358</v>
      </c>
      <c r="L782" s="7">
        <v>1.0646</v>
      </c>
      <c r="M782" s="7">
        <f t="shared" si="78"/>
        <v>9.7000000000000419E-3</v>
      </c>
      <c r="N782" s="8">
        <v>0.7</v>
      </c>
      <c r="S782" s="8"/>
      <c r="T782" s="9">
        <v>41332</v>
      </c>
      <c r="U782" s="9">
        <v>41366</v>
      </c>
      <c r="V782" s="8">
        <v>34</v>
      </c>
      <c r="W782" s="8">
        <f t="shared" si="79"/>
        <v>0.7692269687635821</v>
      </c>
      <c r="X782" s="8">
        <f t="shared" si="80"/>
        <v>79.30174935706998</v>
      </c>
      <c r="Y782" s="8"/>
      <c r="Z782" s="8"/>
      <c r="AA782" s="8"/>
      <c r="AB782" s="8">
        <f t="shared" si="81"/>
        <v>39.65087467853499</v>
      </c>
      <c r="AC782" s="8"/>
      <c r="AD782" s="8"/>
    </row>
    <row r="783" spans="1:30" x14ac:dyDescent="0.2">
      <c r="A783" s="7" t="s">
        <v>4</v>
      </c>
      <c r="B783" s="7" t="s">
        <v>36</v>
      </c>
      <c r="C783" s="7" t="s">
        <v>9</v>
      </c>
      <c r="D783" s="7">
        <v>24</v>
      </c>
      <c r="F783" s="7">
        <v>1</v>
      </c>
      <c r="G783" s="7" t="s">
        <v>31</v>
      </c>
      <c r="H783" s="7" t="s">
        <v>32</v>
      </c>
      <c r="I783" s="7">
        <v>1488</v>
      </c>
      <c r="J783" s="7">
        <v>1.0487</v>
      </c>
      <c r="K783" s="7">
        <v>1488</v>
      </c>
      <c r="L783" s="7">
        <v>1.0555000000000001</v>
      </c>
      <c r="M783" s="7">
        <f t="shared" si="78"/>
        <v>6.8000000000001393E-3</v>
      </c>
      <c r="N783" s="8">
        <v>0.2</v>
      </c>
      <c r="S783" s="8"/>
      <c r="T783" s="9">
        <v>41332</v>
      </c>
      <c r="U783" s="9">
        <v>41366</v>
      </c>
      <c r="V783" s="8">
        <v>34</v>
      </c>
      <c r="W783" s="8">
        <f t="shared" si="79"/>
        <v>0.21977913393245208</v>
      </c>
      <c r="X783" s="8">
        <f t="shared" si="80"/>
        <v>32.320460872418764</v>
      </c>
      <c r="Y783" s="8">
        <f>AVERAGE(X783:X788)</f>
        <v>47.856141340079063</v>
      </c>
      <c r="Z783" s="8">
        <f>_xlfn.STDEV.S(X783:X788)</f>
        <v>102.21031432944156</v>
      </c>
      <c r="AA783" s="8"/>
      <c r="AB783" s="8">
        <f t="shared" si="81"/>
        <v>16.160230436209382</v>
      </c>
      <c r="AC783" s="8"/>
      <c r="AD783" s="8"/>
    </row>
    <row r="784" spans="1:30" x14ac:dyDescent="0.2">
      <c r="A784" s="7" t="s">
        <v>4</v>
      </c>
      <c r="B784" s="7" t="s">
        <v>36</v>
      </c>
      <c r="C784" s="7" t="s">
        <v>9</v>
      </c>
      <c r="D784" s="7">
        <v>24</v>
      </c>
      <c r="F784" s="7">
        <v>2</v>
      </c>
      <c r="G784" s="7" t="s">
        <v>31</v>
      </c>
      <c r="H784" s="7" t="s">
        <v>32</v>
      </c>
      <c r="I784" s="7">
        <v>1498</v>
      </c>
      <c r="J784" s="7">
        <v>1.0485</v>
      </c>
      <c r="K784" s="7">
        <v>1498</v>
      </c>
      <c r="L784" s="7">
        <v>1.0595000000000001</v>
      </c>
      <c r="M784" s="7">
        <f t="shared" si="78"/>
        <v>1.1000000000000121E-2</v>
      </c>
      <c r="N784" s="8">
        <v>0</v>
      </c>
      <c r="S784" s="8"/>
      <c r="T784" s="9">
        <v>41332</v>
      </c>
      <c r="U784" s="9">
        <v>41366</v>
      </c>
      <c r="V784" s="8">
        <v>34</v>
      </c>
      <c r="W784" s="8">
        <f t="shared" si="79"/>
        <v>0</v>
      </c>
      <c r="X784" s="8">
        <f t="shared" si="80"/>
        <v>0</v>
      </c>
      <c r="Y784" s="8"/>
      <c r="Z784" s="8"/>
      <c r="AA784" s="8"/>
      <c r="AB784" s="8">
        <f t="shared" si="81"/>
        <v>0</v>
      </c>
      <c r="AC784" s="8"/>
      <c r="AD784" s="8"/>
    </row>
    <row r="785" spans="1:30" x14ac:dyDescent="0.2">
      <c r="A785" s="7" t="s">
        <v>4</v>
      </c>
      <c r="B785" s="7" t="s">
        <v>36</v>
      </c>
      <c r="C785" s="7" t="s">
        <v>9</v>
      </c>
      <c r="D785" s="7">
        <v>24</v>
      </c>
      <c r="F785" s="7">
        <v>3</v>
      </c>
      <c r="G785" s="7" t="s">
        <v>31</v>
      </c>
      <c r="H785" s="7" t="s">
        <v>32</v>
      </c>
      <c r="I785" s="7">
        <v>1508</v>
      </c>
      <c r="J785" s="7">
        <v>1.0508999999999999</v>
      </c>
      <c r="K785" s="7">
        <v>1508</v>
      </c>
      <c r="L785" s="7">
        <v>1.0578000000000001</v>
      </c>
      <c r="M785" s="7">
        <f t="shared" si="78"/>
        <v>6.9000000000001283E-3</v>
      </c>
      <c r="N785" s="8">
        <v>1.6</v>
      </c>
      <c r="S785" s="8"/>
      <c r="T785" s="9">
        <v>41332</v>
      </c>
      <c r="U785" s="9">
        <v>41366</v>
      </c>
      <c r="V785" s="8">
        <v>34</v>
      </c>
      <c r="W785" s="8">
        <f t="shared" si="79"/>
        <v>1.7582330714596166</v>
      </c>
      <c r="X785" s="8">
        <f t="shared" si="80"/>
        <v>254.81638716805563</v>
      </c>
      <c r="Y785" s="8"/>
      <c r="Z785" s="8"/>
      <c r="AA785" s="8"/>
      <c r="AB785" s="8">
        <f t="shared" si="81"/>
        <v>127.40819358402781</v>
      </c>
      <c r="AC785" s="8"/>
      <c r="AD785" s="8"/>
    </row>
    <row r="786" spans="1:30" x14ac:dyDescent="0.2">
      <c r="A786" s="7" t="s">
        <v>4</v>
      </c>
      <c r="B786" s="7" t="s">
        <v>36</v>
      </c>
      <c r="C786" s="7" t="s">
        <v>9</v>
      </c>
      <c r="D786" s="7">
        <v>24</v>
      </c>
      <c r="F786" s="7">
        <v>4</v>
      </c>
      <c r="G786" s="7" t="s">
        <v>31</v>
      </c>
      <c r="H786" s="7" t="s">
        <v>32</v>
      </c>
      <c r="I786" s="7">
        <v>1518</v>
      </c>
      <c r="J786" s="7">
        <v>1.0605</v>
      </c>
      <c r="K786" s="7">
        <v>1518</v>
      </c>
      <c r="L786" s="7">
        <v>1.0692999999999999</v>
      </c>
      <c r="M786" s="7">
        <f t="shared" si="78"/>
        <v>8.799999999999919E-3</v>
      </c>
      <c r="N786" s="8">
        <v>0</v>
      </c>
      <c r="S786" s="8"/>
      <c r="T786" s="9">
        <v>41332</v>
      </c>
      <c r="U786" s="9">
        <v>41366</v>
      </c>
      <c r="V786" s="8">
        <v>34</v>
      </c>
      <c r="W786" s="8">
        <f t="shared" si="79"/>
        <v>0</v>
      </c>
      <c r="X786" s="8">
        <f t="shared" si="80"/>
        <v>0</v>
      </c>
      <c r="Y786" s="8"/>
      <c r="Z786" s="8"/>
      <c r="AA786" s="8"/>
      <c r="AB786" s="8">
        <f t="shared" si="81"/>
        <v>0</v>
      </c>
      <c r="AC786" s="8"/>
      <c r="AD786" s="8"/>
    </row>
    <row r="787" spans="1:30" x14ac:dyDescent="0.2">
      <c r="A787" s="7" t="s">
        <v>4</v>
      </c>
      <c r="B787" s="7" t="s">
        <v>36</v>
      </c>
      <c r="C787" s="7" t="s">
        <v>9</v>
      </c>
      <c r="D787" s="7">
        <v>24</v>
      </c>
      <c r="F787" s="7">
        <v>5</v>
      </c>
      <c r="G787" s="7" t="s">
        <v>31</v>
      </c>
      <c r="H787" s="7" t="s">
        <v>32</v>
      </c>
      <c r="I787" s="7">
        <v>1528</v>
      </c>
      <c r="J787" s="7">
        <v>1.0628</v>
      </c>
      <c r="K787" s="7">
        <v>1528</v>
      </c>
      <c r="L787" s="7">
        <v>1.069</v>
      </c>
      <c r="M787" s="7">
        <f t="shared" si="78"/>
        <v>6.1999999999999833E-3</v>
      </c>
      <c r="N787" s="8">
        <v>0</v>
      </c>
      <c r="S787" s="8"/>
      <c r="T787" s="9">
        <v>41332</v>
      </c>
      <c r="U787" s="9">
        <v>41366</v>
      </c>
      <c r="V787" s="8">
        <v>34</v>
      </c>
      <c r="W787" s="8">
        <f t="shared" si="79"/>
        <v>0</v>
      </c>
      <c r="X787" s="8">
        <f t="shared" si="80"/>
        <v>0</v>
      </c>
      <c r="Y787" s="8"/>
      <c r="Z787" s="8"/>
      <c r="AA787" s="8"/>
      <c r="AB787" s="8">
        <f t="shared" si="81"/>
        <v>0</v>
      </c>
      <c r="AC787" s="8"/>
      <c r="AD787" s="8"/>
    </row>
    <row r="788" spans="1:30" x14ac:dyDescent="0.2">
      <c r="A788" s="7" t="s">
        <v>4</v>
      </c>
      <c r="B788" s="7" t="s">
        <v>36</v>
      </c>
      <c r="C788" s="7" t="s">
        <v>9</v>
      </c>
      <c r="D788" s="7">
        <v>24</v>
      </c>
      <c r="F788" s="7">
        <v>6</v>
      </c>
      <c r="G788" s="7" t="s">
        <v>31</v>
      </c>
      <c r="H788" s="7" t="s">
        <v>32</v>
      </c>
      <c r="I788" s="7">
        <v>1538</v>
      </c>
      <c r="J788" s="7">
        <v>1.0452999999999999</v>
      </c>
      <c r="K788" s="7">
        <v>1538</v>
      </c>
      <c r="L788" s="7">
        <v>1.0485</v>
      </c>
      <c r="M788" s="7">
        <f t="shared" si="78"/>
        <v>3.2000000000000917E-3</v>
      </c>
      <c r="N788" s="8">
        <v>0</v>
      </c>
      <c r="S788" s="8"/>
      <c r="T788" s="9">
        <v>41332</v>
      </c>
      <c r="U788" s="9">
        <v>41366</v>
      </c>
      <c r="V788" s="8">
        <v>34</v>
      </c>
      <c r="W788" s="8">
        <f t="shared" si="79"/>
        <v>0</v>
      </c>
      <c r="X788" s="8">
        <f t="shared" si="80"/>
        <v>0</v>
      </c>
      <c r="Y788" s="8"/>
      <c r="Z788" s="8"/>
      <c r="AA788" s="8"/>
      <c r="AB788" s="8">
        <f t="shared" si="81"/>
        <v>0</v>
      </c>
      <c r="AC788" s="8"/>
      <c r="AD788" s="8"/>
    </row>
    <row r="789" spans="1:30" x14ac:dyDescent="0.2">
      <c r="A789" s="7" t="s">
        <v>4</v>
      </c>
      <c r="B789" s="7" t="s">
        <v>36</v>
      </c>
      <c r="C789" s="7" t="s">
        <v>9</v>
      </c>
      <c r="D789" s="7">
        <v>48</v>
      </c>
      <c r="F789" s="7">
        <v>1</v>
      </c>
      <c r="G789" s="7" t="s">
        <v>31</v>
      </c>
      <c r="H789" s="7" t="s">
        <v>32</v>
      </c>
      <c r="I789" s="7">
        <v>1668</v>
      </c>
      <c r="J789" s="7">
        <v>1.0478000000000001</v>
      </c>
      <c r="K789" s="7">
        <v>1668</v>
      </c>
      <c r="L789" s="7">
        <v>1.0544</v>
      </c>
      <c r="M789" s="7">
        <f t="shared" si="78"/>
        <v>6.5999999999999392E-3</v>
      </c>
      <c r="N789" s="8">
        <v>0</v>
      </c>
      <c r="S789" s="8"/>
      <c r="T789" s="9">
        <v>41332</v>
      </c>
      <c r="U789" s="9">
        <v>41366</v>
      </c>
      <c r="V789" s="8">
        <v>34</v>
      </c>
      <c r="W789" s="8">
        <f t="shared" si="79"/>
        <v>0</v>
      </c>
      <c r="X789" s="8">
        <f t="shared" si="80"/>
        <v>0</v>
      </c>
      <c r="Y789" s="8">
        <f>AVERAGE(X789:X794)</f>
        <v>68.188642584328662</v>
      </c>
      <c r="Z789" s="8">
        <f>_xlfn.STDEV.S(X789:X794)</f>
        <v>87.029524195024578</v>
      </c>
      <c r="AA789" s="8"/>
      <c r="AB789" s="8">
        <f t="shared" si="81"/>
        <v>0</v>
      </c>
      <c r="AC789" s="8"/>
      <c r="AD789" s="8"/>
    </row>
    <row r="790" spans="1:30" x14ac:dyDescent="0.2">
      <c r="A790" s="7" t="s">
        <v>4</v>
      </c>
      <c r="B790" s="7" t="s">
        <v>36</v>
      </c>
      <c r="C790" s="7" t="s">
        <v>9</v>
      </c>
      <c r="D790" s="7">
        <v>48</v>
      </c>
      <c r="F790" s="7">
        <v>2</v>
      </c>
      <c r="G790" s="7" t="s">
        <v>31</v>
      </c>
      <c r="H790" s="7" t="s">
        <v>32</v>
      </c>
      <c r="I790" s="7">
        <v>1678</v>
      </c>
      <c r="J790" s="7">
        <v>1.06</v>
      </c>
      <c r="K790" s="7">
        <v>1678</v>
      </c>
      <c r="L790" s="7">
        <v>1.0662</v>
      </c>
      <c r="M790" s="7">
        <f t="shared" si="78"/>
        <v>6.1999999999999833E-3</v>
      </c>
      <c r="N790" s="8">
        <v>0.5</v>
      </c>
      <c r="S790" s="8"/>
      <c r="T790" s="9">
        <v>41332</v>
      </c>
      <c r="U790" s="9">
        <v>41366</v>
      </c>
      <c r="V790" s="8">
        <v>34</v>
      </c>
      <c r="W790" s="8">
        <f t="shared" si="79"/>
        <v>0.54944783483113013</v>
      </c>
      <c r="X790" s="8">
        <f t="shared" si="80"/>
        <v>88.620618521150263</v>
      </c>
      <c r="Y790" s="8"/>
      <c r="Z790" s="8"/>
      <c r="AA790" s="8"/>
      <c r="AB790" s="8">
        <f t="shared" si="81"/>
        <v>44.310309260575131</v>
      </c>
      <c r="AC790" s="8"/>
      <c r="AD790" s="8"/>
    </row>
    <row r="791" spans="1:30" x14ac:dyDescent="0.2">
      <c r="A791" s="7" t="s">
        <v>4</v>
      </c>
      <c r="B791" s="7" t="s">
        <v>36</v>
      </c>
      <c r="C791" s="7" t="s">
        <v>9</v>
      </c>
      <c r="D791" s="7">
        <v>48</v>
      </c>
      <c r="F791" s="7">
        <v>3</v>
      </c>
      <c r="G791" s="7" t="s">
        <v>31</v>
      </c>
      <c r="H791" s="7" t="s">
        <v>32</v>
      </c>
      <c r="I791" s="7">
        <v>1688</v>
      </c>
      <c r="J791" s="7">
        <v>1.0588</v>
      </c>
      <c r="K791" s="7">
        <v>1688</v>
      </c>
      <c r="L791" s="7">
        <v>1.0698000000000001</v>
      </c>
      <c r="M791" s="7">
        <f t="shared" si="78"/>
        <v>1.1000000000000121E-2</v>
      </c>
      <c r="N791" s="8">
        <v>0</v>
      </c>
      <c r="S791" s="8"/>
      <c r="T791" s="9">
        <v>41332</v>
      </c>
      <c r="U791" s="9">
        <v>41366</v>
      </c>
      <c r="V791" s="8">
        <v>34</v>
      </c>
      <c r="W791" s="8">
        <f t="shared" si="79"/>
        <v>0</v>
      </c>
      <c r="X791" s="8">
        <f t="shared" si="80"/>
        <v>0</v>
      </c>
      <c r="Y791" s="8"/>
      <c r="Z791" s="8"/>
      <c r="AA791" s="8"/>
      <c r="AB791" s="8">
        <f t="shared" si="81"/>
        <v>0</v>
      </c>
      <c r="AC791" s="8"/>
      <c r="AD791" s="8"/>
    </row>
    <row r="792" spans="1:30" x14ac:dyDescent="0.2">
      <c r="A792" s="7" t="s">
        <v>4</v>
      </c>
      <c r="B792" s="7" t="s">
        <v>36</v>
      </c>
      <c r="C792" s="7" t="s">
        <v>9</v>
      </c>
      <c r="D792" s="7">
        <v>48</v>
      </c>
      <c r="F792" s="7">
        <v>4</v>
      </c>
      <c r="G792" s="7" t="s">
        <v>31</v>
      </c>
      <c r="H792" s="7" t="s">
        <v>32</v>
      </c>
      <c r="I792" s="7">
        <v>1698</v>
      </c>
      <c r="J792" s="7">
        <v>1.0430999999999999</v>
      </c>
      <c r="K792" s="7">
        <v>1698</v>
      </c>
      <c r="L792" s="7">
        <v>1.0527</v>
      </c>
      <c r="M792" s="7">
        <f t="shared" si="78"/>
        <v>9.6000000000000529E-3</v>
      </c>
      <c r="N792" s="8">
        <v>1.9</v>
      </c>
      <c r="S792" s="8"/>
      <c r="T792" s="9">
        <v>41332</v>
      </c>
      <c r="U792" s="9">
        <v>41366</v>
      </c>
      <c r="V792" s="8">
        <v>34</v>
      </c>
      <c r="W792" s="8">
        <f t="shared" si="79"/>
        <v>2.0879017723582942</v>
      </c>
      <c r="X792" s="8">
        <f t="shared" si="80"/>
        <v>217.48976795398778</v>
      </c>
      <c r="Y792" s="8"/>
      <c r="Z792" s="8"/>
      <c r="AA792" s="8"/>
      <c r="AB792" s="8">
        <f t="shared" si="81"/>
        <v>108.74488397699389</v>
      </c>
      <c r="AC792" s="8"/>
      <c r="AD792" s="8"/>
    </row>
    <row r="793" spans="1:30" x14ac:dyDescent="0.2">
      <c r="A793" s="7" t="s">
        <v>4</v>
      </c>
      <c r="B793" s="7" t="s">
        <v>36</v>
      </c>
      <c r="C793" s="7" t="s">
        <v>9</v>
      </c>
      <c r="D793" s="7">
        <v>48</v>
      </c>
      <c r="F793" s="7">
        <v>5</v>
      </c>
      <c r="G793" s="7" t="s">
        <v>31</v>
      </c>
      <c r="H793" s="7" t="s">
        <v>32</v>
      </c>
      <c r="I793" s="7">
        <v>1708</v>
      </c>
      <c r="J793" s="7">
        <v>1.0567</v>
      </c>
      <c r="K793" s="7">
        <v>1708</v>
      </c>
      <c r="L793" s="7">
        <v>1.0633999999999999</v>
      </c>
      <c r="M793" s="7">
        <f t="shared" si="78"/>
        <v>6.6999999999999282E-3</v>
      </c>
      <c r="N793" s="8">
        <v>0</v>
      </c>
      <c r="S793" s="8"/>
      <c r="T793" s="9">
        <v>41332</v>
      </c>
      <c r="U793" s="9">
        <v>41366</v>
      </c>
      <c r="V793" s="8">
        <v>34</v>
      </c>
      <c r="W793" s="8">
        <f t="shared" si="79"/>
        <v>0</v>
      </c>
      <c r="X793" s="8">
        <f t="shared" si="80"/>
        <v>0</v>
      </c>
      <c r="Y793" s="8"/>
      <c r="Z793" s="8"/>
      <c r="AA793" s="8"/>
      <c r="AB793" s="8">
        <f t="shared" si="81"/>
        <v>0</v>
      </c>
      <c r="AC793" s="8"/>
      <c r="AD793" s="8"/>
    </row>
    <row r="794" spans="1:30" x14ac:dyDescent="0.2">
      <c r="A794" s="7" t="s">
        <v>4</v>
      </c>
      <c r="B794" s="7" t="s">
        <v>36</v>
      </c>
      <c r="C794" s="7" t="s">
        <v>9</v>
      </c>
      <c r="D794" s="7">
        <v>48</v>
      </c>
      <c r="F794" s="7">
        <v>6</v>
      </c>
      <c r="G794" s="7" t="s">
        <v>31</v>
      </c>
      <c r="H794" s="7" t="s">
        <v>32</v>
      </c>
      <c r="I794" s="7">
        <v>1718</v>
      </c>
      <c r="J794" s="7">
        <v>1.0472999999999999</v>
      </c>
      <c r="K794" s="7">
        <v>1718</v>
      </c>
      <c r="L794" s="7">
        <v>1.0537000000000001</v>
      </c>
      <c r="M794" s="7">
        <f t="shared" si="78"/>
        <v>6.4000000000001833E-3</v>
      </c>
      <c r="N794" s="8">
        <v>0.6</v>
      </c>
      <c r="S794" s="8"/>
      <c r="T794" s="9">
        <v>41332</v>
      </c>
      <c r="U794" s="9">
        <v>41366</v>
      </c>
      <c r="V794" s="8">
        <v>34</v>
      </c>
      <c r="W794" s="8">
        <f t="shared" si="79"/>
        <v>0.65933740179735612</v>
      </c>
      <c r="X794" s="8">
        <f t="shared" si="80"/>
        <v>103.02146903083394</v>
      </c>
      <c r="Y794" s="8"/>
      <c r="Z794" s="8"/>
      <c r="AA794" s="8"/>
      <c r="AB794" s="8">
        <f t="shared" si="81"/>
        <v>51.510734515416971</v>
      </c>
      <c r="AC794" s="8"/>
      <c r="AD794" s="8"/>
    </row>
    <row r="795" spans="1:30" x14ac:dyDescent="0.2">
      <c r="A795" s="7" t="s">
        <v>4</v>
      </c>
      <c r="B795" s="7" t="s">
        <v>36</v>
      </c>
      <c r="C795" s="7" t="s">
        <v>6</v>
      </c>
      <c r="D795" s="7">
        <v>3</v>
      </c>
      <c r="F795" s="7">
        <v>1</v>
      </c>
      <c r="G795" s="7" t="s">
        <v>31</v>
      </c>
      <c r="H795" s="7" t="s">
        <v>32</v>
      </c>
      <c r="I795" s="7">
        <v>1008</v>
      </c>
      <c r="J795" s="7">
        <v>1.0414000000000001</v>
      </c>
      <c r="K795" s="7">
        <v>1008</v>
      </c>
      <c r="L795" s="7">
        <v>1.0557000000000001</v>
      </c>
      <c r="M795" s="7">
        <f t="shared" si="78"/>
        <v>1.4299999999999979E-2</v>
      </c>
      <c r="N795" s="8">
        <v>1.7</v>
      </c>
      <c r="O795" s="3">
        <f>AVERAGE(N795:N818)</f>
        <v>0.46666666666666667</v>
      </c>
      <c r="P795" s="8">
        <v>0</v>
      </c>
      <c r="S795" s="8"/>
      <c r="T795" s="9">
        <v>41332</v>
      </c>
      <c r="U795" s="9">
        <v>41366</v>
      </c>
      <c r="V795" s="8">
        <v>34</v>
      </c>
      <c r="W795" s="8">
        <f t="shared" si="79"/>
        <v>1.8681226384258425</v>
      </c>
      <c r="X795" s="8">
        <f t="shared" si="80"/>
        <v>130.6379467430661</v>
      </c>
      <c r="Y795" s="8">
        <f>AVERAGE(X795:X800)</f>
        <v>62.398831032570335</v>
      </c>
      <c r="Z795" s="8">
        <f>_xlfn.STDEV.S(X795:X800)</f>
        <v>84.328439490174731</v>
      </c>
      <c r="AA795" s="8"/>
      <c r="AB795" s="8"/>
      <c r="AC795" s="8"/>
      <c r="AD795" s="8"/>
    </row>
    <row r="796" spans="1:30" x14ac:dyDescent="0.2">
      <c r="A796" s="7" t="s">
        <v>4</v>
      </c>
      <c r="B796" s="7" t="s">
        <v>36</v>
      </c>
      <c r="C796" s="7" t="s">
        <v>6</v>
      </c>
      <c r="D796" s="7">
        <v>3</v>
      </c>
      <c r="F796" s="7">
        <v>2</v>
      </c>
      <c r="G796" s="7" t="s">
        <v>31</v>
      </c>
      <c r="H796" s="7" t="s">
        <v>32</v>
      </c>
      <c r="I796" s="7">
        <v>1018</v>
      </c>
      <c r="J796" s="7">
        <v>1.0452999999999999</v>
      </c>
      <c r="K796" s="7">
        <v>1018</v>
      </c>
      <c r="L796" s="7">
        <v>1.0570999999999999</v>
      </c>
      <c r="M796" s="7">
        <f t="shared" si="78"/>
        <v>1.1800000000000033E-2</v>
      </c>
      <c r="N796" s="8">
        <v>0</v>
      </c>
      <c r="P796" s="8">
        <v>0</v>
      </c>
      <c r="S796" s="8"/>
      <c r="T796" s="9">
        <v>41332</v>
      </c>
      <c r="U796" s="9">
        <v>41366</v>
      </c>
      <c r="V796" s="8">
        <v>34</v>
      </c>
      <c r="W796" s="8">
        <f t="shared" si="79"/>
        <v>0</v>
      </c>
      <c r="X796" s="8">
        <f t="shared" si="80"/>
        <v>0</v>
      </c>
      <c r="Y796" s="8"/>
      <c r="Z796" s="8"/>
      <c r="AA796" s="8"/>
      <c r="AB796" s="8"/>
      <c r="AC796" s="8"/>
      <c r="AD796" s="8"/>
    </row>
    <row r="797" spans="1:30" x14ac:dyDescent="0.2">
      <c r="A797" s="7" t="s">
        <v>4</v>
      </c>
      <c r="B797" s="7" t="s">
        <v>36</v>
      </c>
      <c r="C797" s="7" t="s">
        <v>6</v>
      </c>
      <c r="D797" s="7">
        <v>3</v>
      </c>
      <c r="F797" s="7">
        <v>3</v>
      </c>
      <c r="G797" s="7" t="s">
        <v>31</v>
      </c>
      <c r="H797" s="7" t="s">
        <v>32</v>
      </c>
      <c r="I797" s="7">
        <v>1028</v>
      </c>
      <c r="J797" s="7">
        <v>1.0432999999999999</v>
      </c>
      <c r="K797" s="7">
        <v>1028</v>
      </c>
      <c r="L797" s="7">
        <v>1.0501</v>
      </c>
      <c r="M797" s="7">
        <f t="shared" si="78"/>
        <v>6.8000000000001393E-3</v>
      </c>
      <c r="N797" s="8">
        <v>0</v>
      </c>
      <c r="P797" s="8">
        <v>0</v>
      </c>
      <c r="S797" s="8"/>
      <c r="T797" s="9">
        <v>41332</v>
      </c>
      <c r="U797" s="9">
        <v>41366</v>
      </c>
      <c r="V797" s="8">
        <v>34</v>
      </c>
      <c r="W797" s="8">
        <f t="shared" si="79"/>
        <v>0</v>
      </c>
      <c r="X797" s="8">
        <f t="shared" si="80"/>
        <v>0</v>
      </c>
      <c r="Y797" s="8"/>
      <c r="Z797" s="8"/>
      <c r="AA797" s="8"/>
      <c r="AB797" s="8"/>
      <c r="AC797" s="8"/>
      <c r="AD797" s="8"/>
    </row>
    <row r="798" spans="1:30" x14ac:dyDescent="0.2">
      <c r="A798" s="7" t="s">
        <v>4</v>
      </c>
      <c r="B798" s="7" t="s">
        <v>36</v>
      </c>
      <c r="C798" s="7" t="s">
        <v>6</v>
      </c>
      <c r="D798" s="7">
        <v>3</v>
      </c>
      <c r="F798" s="7">
        <v>4</v>
      </c>
      <c r="G798" s="7" t="s">
        <v>31</v>
      </c>
      <c r="H798" s="7" t="s">
        <v>32</v>
      </c>
      <c r="I798" s="7">
        <v>1038</v>
      </c>
      <c r="J798" s="7">
        <v>1.0383</v>
      </c>
      <c r="K798" s="7">
        <v>1038</v>
      </c>
      <c r="L798" s="7">
        <v>1.0523</v>
      </c>
      <c r="M798" s="7">
        <f t="shared" si="78"/>
        <v>1.4000000000000012E-2</v>
      </c>
      <c r="N798" s="8">
        <v>0</v>
      </c>
      <c r="P798" s="8">
        <v>0</v>
      </c>
      <c r="S798" s="8"/>
      <c r="T798" s="9">
        <v>41332</v>
      </c>
      <c r="U798" s="9">
        <v>41366</v>
      </c>
      <c r="V798" s="8">
        <v>34</v>
      </c>
      <c r="W798" s="8">
        <f t="shared" si="79"/>
        <v>0</v>
      </c>
      <c r="X798" s="8">
        <f t="shared" si="80"/>
        <v>0</v>
      </c>
      <c r="Y798" s="8"/>
      <c r="Z798" s="8"/>
      <c r="AA798" s="8"/>
      <c r="AB798" s="8"/>
      <c r="AC798" s="8"/>
      <c r="AD798" s="8"/>
    </row>
    <row r="799" spans="1:30" x14ac:dyDescent="0.2">
      <c r="A799" s="7" t="s">
        <v>4</v>
      </c>
      <c r="B799" s="7" t="s">
        <v>36</v>
      </c>
      <c r="C799" s="7" t="s">
        <v>6</v>
      </c>
      <c r="D799" s="7">
        <v>3</v>
      </c>
      <c r="F799" s="7">
        <v>5</v>
      </c>
      <c r="G799" s="7" t="s">
        <v>31</v>
      </c>
      <c r="H799" s="7" t="s">
        <v>32</v>
      </c>
      <c r="I799" s="7">
        <v>1048</v>
      </c>
      <c r="J799" s="7">
        <v>1.0591999999999999</v>
      </c>
      <c r="K799" s="7">
        <v>1048</v>
      </c>
      <c r="L799" s="7">
        <v>1.0691999999999999</v>
      </c>
      <c r="M799" s="7">
        <f>L799-J799</f>
        <v>1.0000000000000009E-2</v>
      </c>
      <c r="N799" s="8">
        <v>0.4</v>
      </c>
      <c r="P799" s="8">
        <v>0</v>
      </c>
      <c r="S799" s="8"/>
      <c r="T799" s="9">
        <v>41332</v>
      </c>
      <c r="U799" s="9">
        <v>41366</v>
      </c>
      <c r="V799" s="8">
        <v>34</v>
      </c>
      <c r="W799" s="8">
        <f>N799*EXP((LN(2)/$S$3)*V799)</f>
        <v>0.43955826786490415</v>
      </c>
      <c r="X799" s="8">
        <f>W799/M799</f>
        <v>43.955826786490377</v>
      </c>
      <c r="Y799" s="8"/>
      <c r="Z799" s="8"/>
      <c r="AA799" s="8"/>
      <c r="AB799" s="8"/>
      <c r="AC799" s="8"/>
      <c r="AD799" s="8"/>
    </row>
    <row r="800" spans="1:30" x14ac:dyDescent="0.2">
      <c r="A800" s="7" t="s">
        <v>4</v>
      </c>
      <c r="B800" s="7" t="s">
        <v>36</v>
      </c>
      <c r="C800" s="7" t="s">
        <v>6</v>
      </c>
      <c r="D800" s="7">
        <v>3</v>
      </c>
      <c r="F800" s="7">
        <v>6</v>
      </c>
      <c r="G800" s="7" t="s">
        <v>31</v>
      </c>
      <c r="H800" s="7" t="s">
        <v>32</v>
      </c>
      <c r="I800" s="7">
        <v>1058</v>
      </c>
      <c r="J800" s="7">
        <v>1.0404</v>
      </c>
      <c r="K800" s="7">
        <v>1058</v>
      </c>
      <c r="L800" s="7">
        <v>1.0525</v>
      </c>
      <c r="M800" s="7">
        <f>L800-J800</f>
        <v>1.21E-2</v>
      </c>
      <c r="N800" s="8">
        <v>2.2000000000000002</v>
      </c>
      <c r="P800" s="8">
        <v>0</v>
      </c>
      <c r="S800" s="8"/>
      <c r="T800" s="9">
        <v>41332</v>
      </c>
      <c r="U800" s="9">
        <v>41366</v>
      </c>
      <c r="V800" s="8">
        <v>34</v>
      </c>
      <c r="W800" s="8">
        <f>N800*EXP((LN(2)/$S$3)*V800)</f>
        <v>2.4175704732569727</v>
      </c>
      <c r="X800" s="8">
        <f>W800/M800</f>
        <v>199.79921266586553</v>
      </c>
      <c r="Y800" s="8"/>
      <c r="Z800" s="8"/>
      <c r="AA800" s="8"/>
      <c r="AB800" s="8"/>
      <c r="AC800" s="8"/>
      <c r="AD800" s="8"/>
    </row>
    <row r="801" spans="1:30" x14ac:dyDescent="0.2">
      <c r="A801" s="7" t="s">
        <v>4</v>
      </c>
      <c r="B801" s="7" t="s">
        <v>36</v>
      </c>
      <c r="C801" s="7" t="s">
        <v>6</v>
      </c>
      <c r="D801" s="7">
        <v>7</v>
      </c>
      <c r="F801" s="7">
        <v>1</v>
      </c>
      <c r="G801" s="7" t="s">
        <v>31</v>
      </c>
      <c r="H801" s="7" t="s">
        <v>32</v>
      </c>
      <c r="I801" s="7">
        <v>1188</v>
      </c>
      <c r="J801" s="7">
        <v>1.0412999999999999</v>
      </c>
      <c r="K801" s="7">
        <v>1188</v>
      </c>
      <c r="N801" s="8"/>
      <c r="S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x14ac:dyDescent="0.2">
      <c r="A802" s="7" t="s">
        <v>4</v>
      </c>
      <c r="B802" s="7" t="s">
        <v>36</v>
      </c>
      <c r="C802" s="7" t="s">
        <v>6</v>
      </c>
      <c r="D802" s="7">
        <v>7</v>
      </c>
      <c r="F802" s="7">
        <v>2</v>
      </c>
      <c r="G802" s="7" t="s">
        <v>31</v>
      </c>
      <c r="H802" s="7" t="s">
        <v>32</v>
      </c>
      <c r="I802" s="7">
        <v>1198</v>
      </c>
      <c r="J802" s="7">
        <v>1.0455000000000001</v>
      </c>
      <c r="K802" s="7">
        <v>1198</v>
      </c>
      <c r="N802" s="8"/>
      <c r="S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x14ac:dyDescent="0.2">
      <c r="A803" s="7" t="s">
        <v>4</v>
      </c>
      <c r="B803" s="7" t="s">
        <v>36</v>
      </c>
      <c r="C803" s="7" t="s">
        <v>6</v>
      </c>
      <c r="D803" s="7">
        <v>7</v>
      </c>
      <c r="F803" s="7">
        <v>3</v>
      </c>
      <c r="G803" s="7" t="s">
        <v>31</v>
      </c>
      <c r="H803" s="7" t="s">
        <v>32</v>
      </c>
      <c r="I803" s="7">
        <v>1208</v>
      </c>
      <c r="J803" s="7">
        <v>1.046</v>
      </c>
      <c r="K803" s="7">
        <v>1208</v>
      </c>
      <c r="N803" s="8"/>
      <c r="S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x14ac:dyDescent="0.2">
      <c r="A804" s="7" t="s">
        <v>4</v>
      </c>
      <c r="B804" s="7" t="s">
        <v>36</v>
      </c>
      <c r="C804" s="7" t="s">
        <v>6</v>
      </c>
      <c r="D804" s="7">
        <v>7</v>
      </c>
      <c r="F804" s="7">
        <v>4</v>
      </c>
      <c r="G804" s="7" t="s">
        <v>31</v>
      </c>
      <c r="H804" s="7" t="s">
        <v>32</v>
      </c>
      <c r="I804" s="7">
        <v>1218</v>
      </c>
      <c r="J804" s="7">
        <v>1.0541</v>
      </c>
      <c r="K804" s="7">
        <v>1218</v>
      </c>
      <c r="N804" s="8"/>
      <c r="S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x14ac:dyDescent="0.2">
      <c r="A805" s="7" t="s">
        <v>4</v>
      </c>
      <c r="B805" s="7" t="s">
        <v>36</v>
      </c>
      <c r="C805" s="7" t="s">
        <v>6</v>
      </c>
      <c r="D805" s="7">
        <v>7</v>
      </c>
      <c r="F805" s="7">
        <v>5</v>
      </c>
      <c r="G805" s="7" t="s">
        <v>31</v>
      </c>
      <c r="H805" s="7" t="s">
        <v>32</v>
      </c>
      <c r="I805" s="7">
        <v>1228</v>
      </c>
      <c r="J805" s="7">
        <v>1.0461</v>
      </c>
      <c r="K805" s="7">
        <v>1228</v>
      </c>
      <c r="N805" s="8"/>
      <c r="S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x14ac:dyDescent="0.2">
      <c r="A806" s="7" t="s">
        <v>4</v>
      </c>
      <c r="B806" s="7" t="s">
        <v>36</v>
      </c>
      <c r="C806" s="7" t="s">
        <v>6</v>
      </c>
      <c r="D806" s="7">
        <v>7</v>
      </c>
      <c r="F806" s="7">
        <v>6</v>
      </c>
      <c r="G806" s="7" t="s">
        <v>31</v>
      </c>
      <c r="H806" s="7" t="s">
        <v>32</v>
      </c>
      <c r="I806" s="7">
        <v>1238</v>
      </c>
      <c r="J806" s="7">
        <v>1.0408999999999999</v>
      </c>
      <c r="K806" s="7">
        <v>1238</v>
      </c>
      <c r="N806" s="8"/>
      <c r="S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x14ac:dyDescent="0.2">
      <c r="A807" s="7" t="s">
        <v>4</v>
      </c>
      <c r="B807" s="7" t="s">
        <v>36</v>
      </c>
      <c r="C807" s="7" t="s">
        <v>6</v>
      </c>
      <c r="D807" s="7">
        <v>24</v>
      </c>
      <c r="F807" s="7">
        <v>1</v>
      </c>
      <c r="G807" s="7" t="s">
        <v>31</v>
      </c>
      <c r="H807" s="7" t="s">
        <v>32</v>
      </c>
      <c r="I807" s="7">
        <v>1368</v>
      </c>
      <c r="J807" s="7">
        <v>1.0490999999999999</v>
      </c>
      <c r="K807" s="7">
        <v>1368</v>
      </c>
      <c r="L807" s="7">
        <v>1.0646</v>
      </c>
      <c r="M807" s="7">
        <f t="shared" ref="M807:M842" si="82">L807-J807</f>
        <v>1.5500000000000069E-2</v>
      </c>
      <c r="N807" s="8">
        <v>0</v>
      </c>
      <c r="P807" s="8">
        <v>0</v>
      </c>
      <c r="S807" s="8"/>
      <c r="T807" s="9">
        <v>41332</v>
      </c>
      <c r="U807" s="9">
        <v>41366</v>
      </c>
      <c r="V807" s="8">
        <v>34</v>
      </c>
      <c r="W807" s="8">
        <f t="shared" ref="W807:W842" si="83">N807*EXP((LN(2)/$S$3)*V807)</f>
        <v>0</v>
      </c>
      <c r="X807" s="8">
        <f t="shared" ref="X807:X842" si="84">W807/M807</f>
        <v>0</v>
      </c>
      <c r="Y807" s="8">
        <f>AVERAGE(X807:X812)</f>
        <v>40.175667026042198</v>
      </c>
      <c r="Z807" s="8">
        <f>_xlfn.STDEV.S(X807:X812)</f>
        <v>51.720590385284929</v>
      </c>
      <c r="AA807" s="8"/>
      <c r="AB807" s="8"/>
      <c r="AC807" s="8"/>
      <c r="AD807" s="8"/>
    </row>
    <row r="808" spans="1:30" x14ac:dyDescent="0.2">
      <c r="A808" s="7" t="s">
        <v>4</v>
      </c>
      <c r="B808" s="7" t="s">
        <v>36</v>
      </c>
      <c r="C808" s="7" t="s">
        <v>6</v>
      </c>
      <c r="D808" s="7">
        <v>24</v>
      </c>
      <c r="F808" s="7">
        <v>2</v>
      </c>
      <c r="G808" s="7" t="s">
        <v>31</v>
      </c>
      <c r="H808" s="7" t="s">
        <v>32</v>
      </c>
      <c r="I808" s="7">
        <v>1378</v>
      </c>
      <c r="J808" s="7">
        <v>1.0619000000000001</v>
      </c>
      <c r="K808" s="7">
        <v>1378</v>
      </c>
      <c r="L808" s="7">
        <v>1.0709</v>
      </c>
      <c r="M808" s="7">
        <f t="shared" si="82"/>
        <v>8.999999999999897E-3</v>
      </c>
      <c r="N808" s="8">
        <v>0.4</v>
      </c>
      <c r="P808" s="8">
        <v>0</v>
      </c>
      <c r="S808" s="8"/>
      <c r="T808" s="9">
        <v>41332</v>
      </c>
      <c r="U808" s="9">
        <v>41366</v>
      </c>
      <c r="V808" s="8">
        <v>34</v>
      </c>
      <c r="W808" s="8">
        <f t="shared" si="83"/>
        <v>0.43955826786490415</v>
      </c>
      <c r="X808" s="8">
        <f t="shared" si="84"/>
        <v>48.839807540545465</v>
      </c>
      <c r="Y808" s="8"/>
      <c r="Z808" s="8"/>
      <c r="AA808" s="8"/>
      <c r="AB808" s="8"/>
      <c r="AC808" s="8"/>
      <c r="AD808" s="8"/>
    </row>
    <row r="809" spans="1:30" x14ac:dyDescent="0.2">
      <c r="A809" s="7" t="s">
        <v>4</v>
      </c>
      <c r="B809" s="7" t="s">
        <v>36</v>
      </c>
      <c r="C809" s="7" t="s">
        <v>6</v>
      </c>
      <c r="D809" s="7">
        <v>24</v>
      </c>
      <c r="F809" s="7">
        <v>4</v>
      </c>
      <c r="G809" s="7" t="s">
        <v>31</v>
      </c>
      <c r="H809" s="7" t="s">
        <v>32</v>
      </c>
      <c r="I809" s="7">
        <v>1388</v>
      </c>
      <c r="J809" s="7">
        <v>1.0504</v>
      </c>
      <c r="K809" s="7">
        <v>1388</v>
      </c>
      <c r="L809" s="7">
        <v>1.0730999999999999</v>
      </c>
      <c r="M809" s="7">
        <f t="shared" si="82"/>
        <v>2.2699999999999942E-2</v>
      </c>
      <c r="N809" s="8">
        <v>1.3</v>
      </c>
      <c r="P809" s="8">
        <v>0</v>
      </c>
      <c r="S809" s="8"/>
      <c r="T809" s="9">
        <v>41332</v>
      </c>
      <c r="U809" s="9">
        <v>41366</v>
      </c>
      <c r="V809" s="8">
        <v>34</v>
      </c>
      <c r="W809" s="8">
        <f t="shared" si="83"/>
        <v>1.4285643705609383</v>
      </c>
      <c r="X809" s="8">
        <f t="shared" si="84"/>
        <v>62.932351126032685</v>
      </c>
      <c r="Y809" s="8"/>
      <c r="Z809" s="8"/>
      <c r="AA809" s="8"/>
      <c r="AB809" s="8"/>
      <c r="AC809" s="8"/>
      <c r="AD809" s="8"/>
    </row>
    <row r="810" spans="1:30" x14ac:dyDescent="0.2">
      <c r="A810" s="7" t="s">
        <v>4</v>
      </c>
      <c r="B810" s="7" t="s">
        <v>36</v>
      </c>
      <c r="C810" s="7" t="s">
        <v>6</v>
      </c>
      <c r="D810" s="7">
        <v>24</v>
      </c>
      <c r="F810" s="7">
        <v>3</v>
      </c>
      <c r="G810" s="7" t="s">
        <v>31</v>
      </c>
      <c r="H810" s="7" t="s">
        <v>32</v>
      </c>
      <c r="I810" s="7">
        <v>1398</v>
      </c>
      <c r="J810" s="7">
        <v>1.0605</v>
      </c>
      <c r="K810" s="7">
        <v>1398</v>
      </c>
      <c r="L810" s="7">
        <v>1.0553999999999999</v>
      </c>
      <c r="M810" s="7">
        <f t="shared" si="82"/>
        <v>-5.1000000000001044E-3</v>
      </c>
      <c r="N810" s="8">
        <v>0</v>
      </c>
      <c r="P810" s="8">
        <v>0</v>
      </c>
      <c r="S810" s="8"/>
      <c r="T810" s="9">
        <v>41332</v>
      </c>
      <c r="U810" s="9">
        <v>41366</v>
      </c>
      <c r="V810" s="8">
        <v>34</v>
      </c>
      <c r="W810" s="8">
        <f t="shared" si="83"/>
        <v>0</v>
      </c>
      <c r="X810" s="8">
        <f t="shared" si="84"/>
        <v>0</v>
      </c>
      <c r="Y810" s="8"/>
      <c r="Z810" s="8"/>
      <c r="AA810" s="8"/>
      <c r="AB810" s="8"/>
      <c r="AC810" s="8"/>
      <c r="AD810" s="8"/>
    </row>
    <row r="811" spans="1:30" x14ac:dyDescent="0.2">
      <c r="A811" s="7" t="s">
        <v>4</v>
      </c>
      <c r="B811" s="7" t="s">
        <v>36</v>
      </c>
      <c r="C811" s="7" t="s">
        <v>6</v>
      </c>
      <c r="D811" s="7">
        <v>24</v>
      </c>
      <c r="F811" s="7">
        <v>5</v>
      </c>
      <c r="G811" s="7" t="s">
        <v>31</v>
      </c>
      <c r="H811" s="7" t="s">
        <v>32</v>
      </c>
      <c r="I811" s="7">
        <v>1408</v>
      </c>
      <c r="J811" s="7">
        <v>1.0435000000000001</v>
      </c>
      <c r="K811" s="7">
        <v>1408</v>
      </c>
      <c r="L811" s="7">
        <v>1.0465</v>
      </c>
      <c r="M811" s="7">
        <f t="shared" si="82"/>
        <v>2.9999999999998916E-3</v>
      </c>
      <c r="N811" s="8">
        <v>0</v>
      </c>
      <c r="P811" s="8">
        <v>0</v>
      </c>
      <c r="S811" s="8"/>
      <c r="T811" s="9">
        <v>41332</v>
      </c>
      <c r="U811" s="9">
        <v>41366</v>
      </c>
      <c r="V811" s="8">
        <v>34</v>
      </c>
      <c r="W811" s="8">
        <f t="shared" si="83"/>
        <v>0</v>
      </c>
      <c r="X811" s="8">
        <f t="shared" si="84"/>
        <v>0</v>
      </c>
      <c r="Y811" s="8"/>
      <c r="Z811" s="8"/>
      <c r="AA811" s="8"/>
      <c r="AB811" s="8"/>
      <c r="AC811" s="8"/>
      <c r="AD811" s="8"/>
    </row>
    <row r="812" spans="1:30" x14ac:dyDescent="0.2">
      <c r="A812" s="7" t="s">
        <v>4</v>
      </c>
      <c r="B812" s="7" t="s">
        <v>36</v>
      </c>
      <c r="C812" s="7" t="s">
        <v>6</v>
      </c>
      <c r="D812" s="7">
        <v>24</v>
      </c>
      <c r="F812" s="7">
        <v>6</v>
      </c>
      <c r="G812" s="7" t="s">
        <v>31</v>
      </c>
      <c r="H812" s="7" t="s">
        <v>32</v>
      </c>
      <c r="I812" s="7">
        <v>1418</v>
      </c>
      <c r="J812" s="7">
        <v>1.0592999999999999</v>
      </c>
      <c r="K812" s="7">
        <v>1418</v>
      </c>
      <c r="L812" s="7">
        <v>1.0661</v>
      </c>
      <c r="M812" s="7">
        <f t="shared" si="82"/>
        <v>6.8000000000001393E-3</v>
      </c>
      <c r="N812" s="8">
        <v>0.8</v>
      </c>
      <c r="P812" s="8">
        <v>0</v>
      </c>
      <c r="S812" s="8"/>
      <c r="T812" s="9">
        <v>41332</v>
      </c>
      <c r="U812" s="9">
        <v>41366</v>
      </c>
      <c r="V812" s="8">
        <v>34</v>
      </c>
      <c r="W812" s="8">
        <f t="shared" si="83"/>
        <v>0.8791165357298083</v>
      </c>
      <c r="X812" s="8">
        <f t="shared" si="84"/>
        <v>129.28184348967505</v>
      </c>
      <c r="Y812" s="8"/>
      <c r="Z812" s="8"/>
      <c r="AA812" s="8"/>
      <c r="AB812" s="8"/>
      <c r="AC812" s="8"/>
      <c r="AD812" s="8"/>
    </row>
    <row r="813" spans="1:30" x14ac:dyDescent="0.2">
      <c r="A813" s="7" t="s">
        <v>4</v>
      </c>
      <c r="B813" s="7" t="s">
        <v>36</v>
      </c>
      <c r="C813" s="7" t="s">
        <v>6</v>
      </c>
      <c r="D813" s="7">
        <v>48</v>
      </c>
      <c r="F813" s="7">
        <v>1</v>
      </c>
      <c r="G813" s="7" t="s">
        <v>31</v>
      </c>
      <c r="H813" s="7" t="s">
        <v>32</v>
      </c>
      <c r="I813" s="7">
        <v>1548</v>
      </c>
      <c r="J813" s="7">
        <v>1.0485</v>
      </c>
      <c r="K813" s="7">
        <v>1548</v>
      </c>
      <c r="L813" s="7">
        <v>1.0528999999999999</v>
      </c>
      <c r="M813" s="7">
        <f t="shared" si="82"/>
        <v>4.3999999999999595E-3</v>
      </c>
      <c r="N813" s="8">
        <v>0</v>
      </c>
      <c r="P813" s="8">
        <v>0</v>
      </c>
      <c r="S813" s="8"/>
      <c r="T813" s="9">
        <v>41332</v>
      </c>
      <c r="U813" s="9">
        <v>41366</v>
      </c>
      <c r="V813" s="8">
        <v>34</v>
      </c>
      <c r="W813" s="8">
        <f t="shared" si="83"/>
        <v>0</v>
      </c>
      <c r="X813" s="8">
        <f t="shared" si="84"/>
        <v>0</v>
      </c>
      <c r="Y813" s="8">
        <f>AVERAGE(X813:X818)</f>
        <v>65.201143066625391</v>
      </c>
      <c r="Z813" s="8">
        <f>_xlfn.STDEV.S(X813:X818)</f>
        <v>131.87968974612812</v>
      </c>
      <c r="AA813" s="8"/>
      <c r="AB813" s="8"/>
      <c r="AC813" s="8"/>
      <c r="AD813" s="8"/>
    </row>
    <row r="814" spans="1:30" x14ac:dyDescent="0.2">
      <c r="A814" s="7" t="s">
        <v>4</v>
      </c>
      <c r="B814" s="7" t="s">
        <v>36</v>
      </c>
      <c r="C814" s="7" t="s">
        <v>6</v>
      </c>
      <c r="D814" s="7">
        <v>48</v>
      </c>
      <c r="F814" s="7">
        <v>2</v>
      </c>
      <c r="G814" s="7" t="s">
        <v>31</v>
      </c>
      <c r="H814" s="7" t="s">
        <v>32</v>
      </c>
      <c r="I814" s="7">
        <v>1558</v>
      </c>
      <c r="J814" s="7">
        <v>1.0422</v>
      </c>
      <c r="K814" s="7">
        <v>1558</v>
      </c>
      <c r="L814" s="7">
        <v>1.0569</v>
      </c>
      <c r="M814" s="7">
        <f t="shared" si="82"/>
        <v>1.4699999999999935E-2</v>
      </c>
      <c r="N814" s="8">
        <v>0</v>
      </c>
      <c r="P814" s="8">
        <v>0</v>
      </c>
      <c r="S814" s="8"/>
      <c r="T814" s="9">
        <v>41332</v>
      </c>
      <c r="U814" s="9">
        <v>41366</v>
      </c>
      <c r="V814" s="8">
        <v>34</v>
      </c>
      <c r="W814" s="8">
        <f t="shared" si="83"/>
        <v>0</v>
      </c>
      <c r="X814" s="8">
        <f t="shared" si="84"/>
        <v>0</v>
      </c>
      <c r="Y814" s="8"/>
      <c r="Z814" s="8"/>
      <c r="AA814" s="8"/>
      <c r="AB814" s="8"/>
      <c r="AC814" s="8"/>
      <c r="AD814" s="8"/>
    </row>
    <row r="815" spans="1:30" x14ac:dyDescent="0.2">
      <c r="A815" s="7" t="s">
        <v>4</v>
      </c>
      <c r="B815" s="7" t="s">
        <v>36</v>
      </c>
      <c r="C815" s="7" t="s">
        <v>6</v>
      </c>
      <c r="D815" s="7">
        <v>48</v>
      </c>
      <c r="F815" s="7">
        <v>3</v>
      </c>
      <c r="G815" s="7" t="s">
        <v>31</v>
      </c>
      <c r="H815" s="7" t="s">
        <v>32</v>
      </c>
      <c r="I815" s="7">
        <v>1568</v>
      </c>
      <c r="J815" s="7">
        <v>1.054</v>
      </c>
      <c r="K815" s="7">
        <v>1568</v>
      </c>
      <c r="L815" s="7">
        <v>1.0665</v>
      </c>
      <c r="M815" s="7">
        <f t="shared" si="82"/>
        <v>1.2499999999999956E-2</v>
      </c>
      <c r="N815" s="8">
        <v>0.7</v>
      </c>
      <c r="P815" s="8">
        <v>0</v>
      </c>
      <c r="S815" s="8"/>
      <c r="T815" s="9">
        <v>41332</v>
      </c>
      <c r="U815" s="9">
        <v>41366</v>
      </c>
      <c r="V815" s="8">
        <v>34</v>
      </c>
      <c r="W815" s="8">
        <f t="shared" si="83"/>
        <v>0.7692269687635821</v>
      </c>
      <c r="X815" s="8">
        <f t="shared" si="84"/>
        <v>61.538157501086786</v>
      </c>
      <c r="Y815" s="8"/>
      <c r="Z815" s="8"/>
      <c r="AA815" s="8"/>
      <c r="AB815" s="8"/>
      <c r="AC815" s="8"/>
      <c r="AD815" s="8"/>
    </row>
    <row r="816" spans="1:30" x14ac:dyDescent="0.2">
      <c r="A816" s="7" t="s">
        <v>4</v>
      </c>
      <c r="B816" s="7" t="s">
        <v>36</v>
      </c>
      <c r="C816" s="7" t="s">
        <v>6</v>
      </c>
      <c r="D816" s="7">
        <v>48</v>
      </c>
      <c r="F816" s="7">
        <v>4</v>
      </c>
      <c r="G816" s="7" t="s">
        <v>31</v>
      </c>
      <c r="H816" s="7" t="s">
        <v>32</v>
      </c>
      <c r="I816" s="7">
        <v>1578</v>
      </c>
      <c r="J816" s="7">
        <v>1.0485</v>
      </c>
      <c r="K816" s="7">
        <v>1578</v>
      </c>
      <c r="L816" s="7">
        <v>1.0813999999999999</v>
      </c>
      <c r="M816" s="7">
        <f t="shared" si="82"/>
        <v>3.2899999999999929E-2</v>
      </c>
      <c r="N816" s="8">
        <v>0</v>
      </c>
      <c r="P816" s="8">
        <v>0</v>
      </c>
      <c r="S816" s="8"/>
      <c r="T816" s="9">
        <v>41332</v>
      </c>
      <c r="U816" s="9">
        <v>41366</v>
      </c>
      <c r="V816" s="8">
        <v>34</v>
      </c>
      <c r="W816" s="8">
        <f t="shared" si="83"/>
        <v>0</v>
      </c>
      <c r="X816" s="8">
        <f t="shared" si="84"/>
        <v>0</v>
      </c>
      <c r="Y816" s="8"/>
      <c r="Z816" s="8"/>
      <c r="AA816" s="8"/>
      <c r="AB816" s="8"/>
      <c r="AC816" s="8"/>
      <c r="AD816" s="8"/>
    </row>
    <row r="817" spans="1:30" x14ac:dyDescent="0.2">
      <c r="A817" s="7" t="s">
        <v>4</v>
      </c>
      <c r="B817" s="7" t="s">
        <v>36</v>
      </c>
      <c r="C817" s="7" t="s">
        <v>6</v>
      </c>
      <c r="D817" s="7">
        <v>48</v>
      </c>
      <c r="F817" s="7">
        <v>5</v>
      </c>
      <c r="G817" s="7" t="s">
        <v>31</v>
      </c>
      <c r="H817" s="7" t="s">
        <v>32</v>
      </c>
      <c r="I817" s="7">
        <v>1588</v>
      </c>
      <c r="J817" s="7">
        <v>1.0531999999999999</v>
      </c>
      <c r="K817" s="7">
        <v>1588</v>
      </c>
      <c r="L817" s="7">
        <v>1.0685</v>
      </c>
      <c r="M817" s="7">
        <f t="shared" si="82"/>
        <v>1.5300000000000091E-2</v>
      </c>
      <c r="N817" s="8">
        <v>0</v>
      </c>
      <c r="P817" s="8">
        <v>0</v>
      </c>
      <c r="S817" s="8"/>
      <c r="T817" s="9">
        <v>41332</v>
      </c>
      <c r="U817" s="9">
        <v>41366</v>
      </c>
      <c r="V817" s="8">
        <v>34</v>
      </c>
      <c r="W817" s="8">
        <f t="shared" si="83"/>
        <v>0</v>
      </c>
      <c r="X817" s="8">
        <f t="shared" si="84"/>
        <v>0</v>
      </c>
      <c r="Y817" s="8"/>
      <c r="Z817" s="8"/>
      <c r="AA817" s="8"/>
      <c r="AB817" s="8"/>
      <c r="AC817" s="8"/>
      <c r="AD817" s="8"/>
    </row>
    <row r="818" spans="1:30" x14ac:dyDescent="0.2">
      <c r="A818" s="7" t="s">
        <v>4</v>
      </c>
      <c r="B818" s="7" t="s">
        <v>36</v>
      </c>
      <c r="C818" s="7" t="s">
        <v>6</v>
      </c>
      <c r="D818" s="7">
        <v>48</v>
      </c>
      <c r="F818" s="7">
        <v>6</v>
      </c>
      <c r="G818" s="7" t="s">
        <v>31</v>
      </c>
      <c r="H818" s="7" t="s">
        <v>32</v>
      </c>
      <c r="I818" s="7">
        <v>1598</v>
      </c>
      <c r="J818" s="7">
        <v>1.0486</v>
      </c>
      <c r="K818" s="7">
        <v>1598</v>
      </c>
      <c r="L818" s="7">
        <v>1.0516000000000001</v>
      </c>
      <c r="M818" s="7">
        <f t="shared" si="82"/>
        <v>3.0000000000001137E-3</v>
      </c>
      <c r="N818" s="8">
        <v>0.9</v>
      </c>
      <c r="P818" s="8">
        <v>0</v>
      </c>
      <c r="S818" s="8"/>
      <c r="T818" s="9">
        <v>41332</v>
      </c>
      <c r="U818" s="9">
        <v>41366</v>
      </c>
      <c r="V818" s="8">
        <v>34</v>
      </c>
      <c r="W818" s="8">
        <f t="shared" si="83"/>
        <v>0.98900610269603428</v>
      </c>
      <c r="X818" s="8">
        <f t="shared" si="84"/>
        <v>329.66870089866558</v>
      </c>
      <c r="Y818" s="8"/>
      <c r="Z818" s="8"/>
      <c r="AA818" s="8"/>
      <c r="AB818" s="8"/>
      <c r="AC818" s="8"/>
      <c r="AD818" s="8"/>
    </row>
    <row r="819" spans="1:30" x14ac:dyDescent="0.2">
      <c r="A819" s="7" t="s">
        <v>4</v>
      </c>
      <c r="B819" s="7" t="s">
        <v>36</v>
      </c>
      <c r="C819" s="7" t="s">
        <v>7</v>
      </c>
      <c r="D819" s="7">
        <v>3</v>
      </c>
      <c r="F819" s="7">
        <v>1</v>
      </c>
      <c r="G819" s="7" t="s">
        <v>31</v>
      </c>
      <c r="H819" s="7" t="s">
        <v>32</v>
      </c>
      <c r="I819" s="7">
        <v>1068</v>
      </c>
      <c r="J819" s="7">
        <v>1.0444</v>
      </c>
      <c r="K819" s="7">
        <v>1068</v>
      </c>
      <c r="L819" s="7">
        <v>1.0547</v>
      </c>
      <c r="M819" s="7">
        <f t="shared" si="82"/>
        <v>1.0299999999999976E-2</v>
      </c>
      <c r="N819" s="8">
        <v>0</v>
      </c>
      <c r="S819" s="8"/>
      <c r="T819" s="9">
        <v>41332</v>
      </c>
      <c r="U819" s="9">
        <v>41366</v>
      </c>
      <c r="V819" s="8">
        <v>34</v>
      </c>
      <c r="W819" s="8">
        <f t="shared" si="83"/>
        <v>0</v>
      </c>
      <c r="X819" s="8">
        <f t="shared" si="84"/>
        <v>0</v>
      </c>
      <c r="Y819" s="8">
        <f>AVERAGE(X819:X824)</f>
        <v>36.629855655408647</v>
      </c>
      <c r="Z819" s="8">
        <f>_xlfn.STDEV.S(X819:X824)</f>
        <v>89.724455707551868</v>
      </c>
      <c r="AA819" s="8"/>
      <c r="AB819" s="8">
        <f t="shared" ref="AB819:AB842" si="85">X819/2.4</f>
        <v>0</v>
      </c>
      <c r="AC819" s="8"/>
      <c r="AD819" s="8"/>
    </row>
    <row r="820" spans="1:30" x14ac:dyDescent="0.2">
      <c r="A820" s="7" t="s">
        <v>4</v>
      </c>
      <c r="B820" s="7" t="s">
        <v>36</v>
      </c>
      <c r="C820" s="7" t="s">
        <v>7</v>
      </c>
      <c r="D820" s="7">
        <v>3</v>
      </c>
      <c r="F820" s="7">
        <v>2</v>
      </c>
      <c r="G820" s="7" t="s">
        <v>31</v>
      </c>
      <c r="H820" s="7" t="s">
        <v>32</v>
      </c>
      <c r="I820" s="7">
        <v>1078</v>
      </c>
      <c r="J820" s="7">
        <v>1.0463</v>
      </c>
      <c r="K820" s="7">
        <v>1078</v>
      </c>
      <c r="L820" s="7">
        <v>1.0484</v>
      </c>
      <c r="M820" s="7">
        <f t="shared" si="82"/>
        <v>2.0999999999999908E-3</v>
      </c>
      <c r="N820" s="8">
        <v>0</v>
      </c>
      <c r="S820" s="8"/>
      <c r="T820" s="9">
        <v>41332</v>
      </c>
      <c r="U820" s="9">
        <v>41366</v>
      </c>
      <c r="V820" s="8">
        <v>34</v>
      </c>
      <c r="W820" s="8">
        <f t="shared" si="83"/>
        <v>0</v>
      </c>
      <c r="X820" s="8">
        <f t="shared" si="84"/>
        <v>0</v>
      </c>
      <c r="Y820" s="8"/>
      <c r="Z820" s="8"/>
      <c r="AA820" s="8"/>
      <c r="AB820" s="8">
        <f t="shared" si="85"/>
        <v>0</v>
      </c>
      <c r="AC820" s="8"/>
      <c r="AD820" s="8"/>
    </row>
    <row r="821" spans="1:30" x14ac:dyDescent="0.2">
      <c r="A821" s="7" t="s">
        <v>4</v>
      </c>
      <c r="B821" s="7" t="s">
        <v>36</v>
      </c>
      <c r="C821" s="7" t="s">
        <v>7</v>
      </c>
      <c r="D821" s="7">
        <v>3</v>
      </c>
      <c r="F821" s="7">
        <v>3</v>
      </c>
      <c r="G821" s="7" t="s">
        <v>31</v>
      </c>
      <c r="H821" s="7" t="s">
        <v>32</v>
      </c>
      <c r="I821" s="7">
        <v>1088</v>
      </c>
      <c r="J821" s="7">
        <v>1.0583</v>
      </c>
      <c r="K821" s="7">
        <v>1088</v>
      </c>
      <c r="L821" s="7">
        <v>1.0697000000000001</v>
      </c>
      <c r="M821" s="7">
        <f t="shared" si="82"/>
        <v>1.1400000000000077E-2</v>
      </c>
      <c r="N821" s="8">
        <v>0</v>
      </c>
      <c r="S821" s="8"/>
      <c r="T821" s="9">
        <v>41332</v>
      </c>
      <c r="U821" s="9">
        <v>41366</v>
      </c>
      <c r="V821" s="8">
        <v>34</v>
      </c>
      <c r="W821" s="8">
        <f t="shared" si="83"/>
        <v>0</v>
      </c>
      <c r="X821" s="8">
        <f t="shared" si="84"/>
        <v>0</v>
      </c>
      <c r="Y821" s="8"/>
      <c r="Z821" s="8"/>
      <c r="AA821" s="8"/>
      <c r="AB821" s="8">
        <f t="shared" si="85"/>
        <v>0</v>
      </c>
      <c r="AC821" s="8"/>
      <c r="AD821" s="8"/>
    </row>
    <row r="822" spans="1:30" x14ac:dyDescent="0.2">
      <c r="A822" s="7" t="s">
        <v>4</v>
      </c>
      <c r="B822" s="7" t="s">
        <v>36</v>
      </c>
      <c r="C822" s="7" t="s">
        <v>7</v>
      </c>
      <c r="D822" s="7">
        <v>3</v>
      </c>
      <c r="F822" s="7">
        <v>4</v>
      </c>
      <c r="G822" s="7" t="s">
        <v>31</v>
      </c>
      <c r="H822" s="7" t="s">
        <v>32</v>
      </c>
      <c r="I822" s="7">
        <v>1098</v>
      </c>
      <c r="J822" s="7">
        <v>1.0558000000000001</v>
      </c>
      <c r="K822" s="7">
        <v>1098</v>
      </c>
      <c r="L822" s="7">
        <v>1.0598000000000001</v>
      </c>
      <c r="M822" s="7">
        <f t="shared" si="82"/>
        <v>4.0000000000000036E-3</v>
      </c>
      <c r="N822" s="8">
        <v>0.8</v>
      </c>
      <c r="S822" s="8"/>
      <c r="T822" s="9">
        <v>41332</v>
      </c>
      <c r="U822" s="9">
        <v>41366</v>
      </c>
      <c r="V822" s="8">
        <v>34</v>
      </c>
      <c r="W822" s="8">
        <f t="shared" si="83"/>
        <v>0.8791165357298083</v>
      </c>
      <c r="X822" s="8">
        <f t="shared" si="84"/>
        <v>219.77913393245188</v>
      </c>
      <c r="Y822" s="8"/>
      <c r="Z822" s="8"/>
      <c r="AA822" s="8"/>
      <c r="AB822" s="8">
        <f t="shared" si="85"/>
        <v>91.574639138521619</v>
      </c>
      <c r="AC822" s="8"/>
      <c r="AD822" s="8"/>
    </row>
    <row r="823" spans="1:30" x14ac:dyDescent="0.2">
      <c r="A823" s="7" t="s">
        <v>4</v>
      </c>
      <c r="B823" s="7" t="s">
        <v>36</v>
      </c>
      <c r="C823" s="7" t="s">
        <v>7</v>
      </c>
      <c r="D823" s="7">
        <v>3</v>
      </c>
      <c r="F823" s="7">
        <v>5</v>
      </c>
      <c r="G823" s="7" t="s">
        <v>31</v>
      </c>
      <c r="H823" s="7" t="s">
        <v>32</v>
      </c>
      <c r="I823" s="7">
        <v>1108</v>
      </c>
      <c r="J823" s="7">
        <v>1.0486</v>
      </c>
      <c r="K823" s="7">
        <v>1108</v>
      </c>
      <c r="L823" s="7">
        <v>1.0548999999999999</v>
      </c>
      <c r="M823" s="7">
        <f t="shared" si="82"/>
        <v>6.2999999999999723E-3</v>
      </c>
      <c r="N823" s="8">
        <v>0</v>
      </c>
      <c r="S823" s="8"/>
      <c r="T823" s="9">
        <v>41332</v>
      </c>
      <c r="U823" s="9">
        <v>41366</v>
      </c>
      <c r="V823" s="8">
        <v>34</v>
      </c>
      <c r="W823" s="8">
        <f t="shared" si="83"/>
        <v>0</v>
      </c>
      <c r="X823" s="8">
        <f t="shared" si="84"/>
        <v>0</v>
      </c>
      <c r="Y823" s="8"/>
      <c r="Z823" s="8"/>
      <c r="AA823" s="8"/>
      <c r="AB823" s="8">
        <f t="shared" si="85"/>
        <v>0</v>
      </c>
      <c r="AC823" s="8"/>
      <c r="AD823" s="8"/>
    </row>
    <row r="824" spans="1:30" x14ac:dyDescent="0.2">
      <c r="A824" s="7" t="s">
        <v>4</v>
      </c>
      <c r="B824" s="7" t="s">
        <v>36</v>
      </c>
      <c r="C824" s="7" t="s">
        <v>7</v>
      </c>
      <c r="D824" s="7">
        <v>3</v>
      </c>
      <c r="F824" s="7">
        <v>6</v>
      </c>
      <c r="G824" s="7" t="s">
        <v>31</v>
      </c>
      <c r="H824" s="7" t="s">
        <v>32</v>
      </c>
      <c r="I824" s="7">
        <v>1118</v>
      </c>
      <c r="J824" s="7">
        <v>1.0490999999999999</v>
      </c>
      <c r="K824" s="7">
        <v>1118</v>
      </c>
      <c r="L824" s="7">
        <v>1.0631999999999999</v>
      </c>
      <c r="M824" s="7">
        <f t="shared" si="82"/>
        <v>1.4100000000000001E-2</v>
      </c>
      <c r="N824" s="8">
        <v>0</v>
      </c>
      <c r="S824" s="8"/>
      <c r="T824" s="9">
        <v>41332</v>
      </c>
      <c r="U824" s="9">
        <v>41366</v>
      </c>
      <c r="V824" s="8">
        <v>34</v>
      </c>
      <c r="W824" s="8">
        <f t="shared" si="83"/>
        <v>0</v>
      </c>
      <c r="X824" s="8">
        <f t="shared" si="84"/>
        <v>0</v>
      </c>
      <c r="Y824" s="8"/>
      <c r="Z824" s="8"/>
      <c r="AA824" s="8"/>
      <c r="AB824" s="8">
        <f t="shared" si="85"/>
        <v>0</v>
      </c>
      <c r="AC824" s="8"/>
      <c r="AD824" s="8"/>
    </row>
    <row r="825" spans="1:30" x14ac:dyDescent="0.2">
      <c r="A825" s="7" t="s">
        <v>4</v>
      </c>
      <c r="B825" s="7" t="s">
        <v>36</v>
      </c>
      <c r="C825" s="7" t="s">
        <v>7</v>
      </c>
      <c r="D825" s="7">
        <v>7</v>
      </c>
      <c r="F825" s="7">
        <v>1</v>
      </c>
      <c r="G825" s="7" t="s">
        <v>31</v>
      </c>
      <c r="H825" s="7" t="s">
        <v>32</v>
      </c>
      <c r="I825" s="7">
        <v>1248</v>
      </c>
      <c r="J825" s="7">
        <v>1.0503</v>
      </c>
      <c r="K825" s="7">
        <v>1248</v>
      </c>
      <c r="L825" s="7">
        <v>1.0563</v>
      </c>
      <c r="M825" s="7">
        <f t="shared" si="82"/>
        <v>6.0000000000000053E-3</v>
      </c>
      <c r="N825" s="8">
        <v>0</v>
      </c>
      <c r="S825" s="8"/>
      <c r="T825" s="9">
        <v>41332</v>
      </c>
      <c r="U825" s="9">
        <v>41366</v>
      </c>
      <c r="V825" s="8">
        <v>34</v>
      </c>
      <c r="W825" s="8">
        <f t="shared" si="83"/>
        <v>0</v>
      </c>
      <c r="X825" s="8">
        <f t="shared" si="84"/>
        <v>0</v>
      </c>
      <c r="Y825" s="8">
        <f>AVERAGE(X825:X830)</f>
        <v>65.212243022886881</v>
      </c>
      <c r="Z825" s="8">
        <f>_xlfn.STDEV.S(X825:X830)</f>
        <v>101.06066714633018</v>
      </c>
      <c r="AA825" s="8"/>
      <c r="AB825" s="8">
        <f t="shared" si="85"/>
        <v>0</v>
      </c>
      <c r="AC825" s="8"/>
      <c r="AD825" s="8"/>
    </row>
    <row r="826" spans="1:30" x14ac:dyDescent="0.2">
      <c r="A826" s="7" t="s">
        <v>4</v>
      </c>
      <c r="B826" s="7" t="s">
        <v>36</v>
      </c>
      <c r="C826" s="7" t="s">
        <v>7</v>
      </c>
      <c r="D826" s="7">
        <v>7</v>
      </c>
      <c r="F826" s="7">
        <v>2</v>
      </c>
      <c r="G826" s="7" t="s">
        <v>31</v>
      </c>
      <c r="H826" s="7" t="s">
        <v>32</v>
      </c>
      <c r="I826" s="7">
        <v>1258</v>
      </c>
      <c r="J826" s="7">
        <v>1.0595000000000001</v>
      </c>
      <c r="K826" s="7">
        <v>1258</v>
      </c>
      <c r="L826" s="7">
        <v>1.0727</v>
      </c>
      <c r="M826" s="7">
        <f t="shared" si="82"/>
        <v>1.3199999999999878E-2</v>
      </c>
      <c r="N826" s="8">
        <v>2.2999999999999998</v>
      </c>
      <c r="S826" s="8"/>
      <c r="T826" s="9">
        <v>41332</v>
      </c>
      <c r="U826" s="9">
        <v>41366</v>
      </c>
      <c r="V826" s="8">
        <v>34</v>
      </c>
      <c r="W826" s="8">
        <f t="shared" si="83"/>
        <v>2.5274600402231986</v>
      </c>
      <c r="X826" s="8">
        <f t="shared" si="84"/>
        <v>191.47424547145621</v>
      </c>
      <c r="Y826" s="8"/>
      <c r="Z826" s="8"/>
      <c r="AA826" s="8"/>
      <c r="AB826" s="8">
        <f t="shared" si="85"/>
        <v>79.780935613106763</v>
      </c>
      <c r="AC826" s="8"/>
      <c r="AD826" s="8"/>
    </row>
    <row r="827" spans="1:30" x14ac:dyDescent="0.2">
      <c r="A827" s="7" t="s">
        <v>4</v>
      </c>
      <c r="B827" s="7" t="s">
        <v>36</v>
      </c>
      <c r="C827" s="7" t="s">
        <v>7</v>
      </c>
      <c r="D827" s="7">
        <v>7</v>
      </c>
      <c r="F827" s="7">
        <v>3</v>
      </c>
      <c r="G827" s="7" t="s">
        <v>31</v>
      </c>
      <c r="H827" s="7" t="s">
        <v>32</v>
      </c>
      <c r="I827" s="7">
        <v>1268</v>
      </c>
      <c r="J827" s="7">
        <v>1.0499000000000001</v>
      </c>
      <c r="K827" s="7">
        <v>1268</v>
      </c>
      <c r="L827" s="7">
        <v>1.0608</v>
      </c>
      <c r="M827" s="7">
        <f t="shared" si="82"/>
        <v>1.089999999999991E-2</v>
      </c>
      <c r="N827" s="8">
        <v>0</v>
      </c>
      <c r="S827" s="8"/>
      <c r="T827" s="9">
        <v>41332</v>
      </c>
      <c r="U827" s="9">
        <v>41366</v>
      </c>
      <c r="V827" s="8">
        <v>34</v>
      </c>
      <c r="W827" s="8">
        <f t="shared" si="83"/>
        <v>0</v>
      </c>
      <c r="X827" s="8">
        <f t="shared" si="84"/>
        <v>0</v>
      </c>
      <c r="Y827" s="8"/>
      <c r="Z827" s="8"/>
      <c r="AA827" s="8"/>
      <c r="AB827" s="8">
        <f t="shared" si="85"/>
        <v>0</v>
      </c>
      <c r="AC827" s="8"/>
      <c r="AD827" s="8"/>
    </row>
    <row r="828" spans="1:30" x14ac:dyDescent="0.2">
      <c r="A828" s="7" t="s">
        <v>4</v>
      </c>
      <c r="B828" s="7" t="s">
        <v>36</v>
      </c>
      <c r="C828" s="7" t="s">
        <v>7</v>
      </c>
      <c r="D828" s="7">
        <v>7</v>
      </c>
      <c r="F828" s="7">
        <v>4</v>
      </c>
      <c r="G828" s="7" t="s">
        <v>31</v>
      </c>
      <c r="H828" s="7" t="s">
        <v>32</v>
      </c>
      <c r="I828" s="7">
        <v>1278</v>
      </c>
      <c r="J828" s="7">
        <v>1.0462</v>
      </c>
      <c r="K828" s="7">
        <v>1278</v>
      </c>
      <c r="L828" s="7">
        <v>1.0578000000000001</v>
      </c>
      <c r="M828" s="7">
        <f t="shared" si="82"/>
        <v>1.1600000000000055E-2</v>
      </c>
      <c r="N828" s="8">
        <v>0</v>
      </c>
      <c r="S828" s="8"/>
      <c r="T828" s="9">
        <v>41332</v>
      </c>
      <c r="U828" s="9">
        <v>41366</v>
      </c>
      <c r="V828" s="8">
        <v>34</v>
      </c>
      <c r="W828" s="8">
        <f t="shared" si="83"/>
        <v>0</v>
      </c>
      <c r="X828" s="8">
        <f t="shared" si="84"/>
        <v>0</v>
      </c>
      <c r="Y828" s="8"/>
      <c r="Z828" s="8"/>
      <c r="AA828" s="8"/>
      <c r="AB828" s="8">
        <f t="shared" si="85"/>
        <v>0</v>
      </c>
      <c r="AC828" s="8"/>
      <c r="AD828" s="8"/>
    </row>
    <row r="829" spans="1:30" x14ac:dyDescent="0.2">
      <c r="A829" s="7" t="s">
        <v>4</v>
      </c>
      <c r="B829" s="7" t="s">
        <v>36</v>
      </c>
      <c r="C829" s="7" t="s">
        <v>7</v>
      </c>
      <c r="D829" s="7">
        <v>7</v>
      </c>
      <c r="F829" s="7">
        <v>5</v>
      </c>
      <c r="G829" s="7" t="s">
        <v>31</v>
      </c>
      <c r="H829" s="7" t="s">
        <v>32</v>
      </c>
      <c r="I829" s="7">
        <v>1288</v>
      </c>
      <c r="J829" s="7">
        <v>1.0479000000000001</v>
      </c>
      <c r="K829" s="7">
        <v>1288</v>
      </c>
      <c r="L829" s="7">
        <v>1.0578000000000001</v>
      </c>
      <c r="M829" s="7">
        <f t="shared" si="82"/>
        <v>9.9000000000000199E-3</v>
      </c>
      <c r="N829" s="8">
        <v>1.8</v>
      </c>
      <c r="S829" s="8"/>
      <c r="T829" s="9">
        <v>41332</v>
      </c>
      <c r="U829" s="9">
        <v>41366</v>
      </c>
      <c r="V829" s="8">
        <v>34</v>
      </c>
      <c r="W829" s="8">
        <f t="shared" si="83"/>
        <v>1.9780122053920686</v>
      </c>
      <c r="X829" s="8">
        <f t="shared" si="84"/>
        <v>199.7992126658651</v>
      </c>
      <c r="Y829" s="8"/>
      <c r="Z829" s="8"/>
      <c r="AA829" s="8"/>
      <c r="AB829" s="8">
        <f t="shared" si="85"/>
        <v>83.24967194411046</v>
      </c>
      <c r="AC829" s="8"/>
      <c r="AD829" s="8"/>
    </row>
    <row r="830" spans="1:30" x14ac:dyDescent="0.2">
      <c r="A830" s="7" t="s">
        <v>4</v>
      </c>
      <c r="B830" s="7" t="s">
        <v>36</v>
      </c>
      <c r="C830" s="7" t="s">
        <v>7</v>
      </c>
      <c r="D830" s="7">
        <v>7</v>
      </c>
      <c r="F830" s="7">
        <v>6</v>
      </c>
      <c r="G830" s="7" t="s">
        <v>31</v>
      </c>
      <c r="H830" s="7" t="s">
        <v>32</v>
      </c>
      <c r="I830" s="7">
        <v>1298</v>
      </c>
      <c r="J830" s="7">
        <v>1.0483</v>
      </c>
      <c r="K830" s="7">
        <v>1298</v>
      </c>
      <c r="L830" s="7">
        <v>1.056</v>
      </c>
      <c r="M830" s="7">
        <f t="shared" si="82"/>
        <v>7.7000000000000401E-3</v>
      </c>
      <c r="N830" s="8">
        <v>0</v>
      </c>
      <c r="S830" s="8"/>
      <c r="T830" s="9">
        <v>41332</v>
      </c>
      <c r="U830" s="9">
        <v>41366</v>
      </c>
      <c r="V830" s="8">
        <v>34</v>
      </c>
      <c r="W830" s="8">
        <f t="shared" si="83"/>
        <v>0</v>
      </c>
      <c r="X830" s="8">
        <f t="shared" si="84"/>
        <v>0</v>
      </c>
      <c r="Y830" s="8"/>
      <c r="Z830" s="8"/>
      <c r="AA830" s="8"/>
      <c r="AB830" s="8">
        <f t="shared" si="85"/>
        <v>0</v>
      </c>
      <c r="AC830" s="8"/>
      <c r="AD830" s="8"/>
    </row>
    <row r="831" spans="1:30" x14ac:dyDescent="0.2">
      <c r="A831" s="7" t="s">
        <v>4</v>
      </c>
      <c r="B831" s="7" t="s">
        <v>36</v>
      </c>
      <c r="C831" s="7" t="s">
        <v>7</v>
      </c>
      <c r="D831" s="7">
        <v>24</v>
      </c>
      <c r="F831" s="7">
        <v>1</v>
      </c>
      <c r="G831" s="7" t="s">
        <v>31</v>
      </c>
      <c r="H831" s="7" t="s">
        <v>32</v>
      </c>
      <c r="I831" s="7">
        <v>1428</v>
      </c>
      <c r="J831" s="7">
        <v>1.0591999999999999</v>
      </c>
      <c r="K831" s="7">
        <v>1428</v>
      </c>
      <c r="L831" s="7">
        <v>1.0625</v>
      </c>
      <c r="M831" s="7">
        <f t="shared" si="82"/>
        <v>3.3000000000000806E-3</v>
      </c>
      <c r="N831" s="8">
        <v>0</v>
      </c>
      <c r="S831" s="8"/>
      <c r="T831" s="9">
        <v>41332</v>
      </c>
      <c r="U831" s="9">
        <v>41366</v>
      </c>
      <c r="V831" s="8">
        <v>34</v>
      </c>
      <c r="W831" s="8">
        <f t="shared" si="83"/>
        <v>0</v>
      </c>
      <c r="X831" s="8">
        <f t="shared" si="84"/>
        <v>0</v>
      </c>
      <c r="Y831" s="8">
        <f>AVERAGE(X831:X836)</f>
        <v>33.738024945770917</v>
      </c>
      <c r="Z831" s="8">
        <f>_xlfn.STDEV.S(X831:X836)</f>
        <v>82.640946046428851</v>
      </c>
      <c r="AA831" s="8"/>
      <c r="AB831" s="8">
        <f t="shared" si="85"/>
        <v>0</v>
      </c>
      <c r="AC831" s="8"/>
      <c r="AD831" s="8"/>
    </row>
    <row r="832" spans="1:30" x14ac:dyDescent="0.2">
      <c r="A832" s="7" t="s">
        <v>4</v>
      </c>
      <c r="B832" s="7" t="s">
        <v>36</v>
      </c>
      <c r="C832" s="7" t="s">
        <v>7</v>
      </c>
      <c r="D832" s="7">
        <v>24</v>
      </c>
      <c r="F832" s="7">
        <v>2</v>
      </c>
      <c r="G832" s="7" t="s">
        <v>31</v>
      </c>
      <c r="H832" s="7" t="s">
        <v>32</v>
      </c>
      <c r="I832" s="7">
        <v>1438</v>
      </c>
      <c r="J832" s="7">
        <v>1.0497000000000001</v>
      </c>
      <c r="K832" s="7">
        <v>1438</v>
      </c>
      <c r="L832" s="7">
        <v>1.0641</v>
      </c>
      <c r="M832" s="7">
        <f t="shared" si="82"/>
        <v>1.4399999999999968E-2</v>
      </c>
      <c r="N832" s="8">
        <v>0</v>
      </c>
      <c r="S832" s="8"/>
      <c r="T832" s="9">
        <v>41332</v>
      </c>
      <c r="U832" s="9">
        <v>41366</v>
      </c>
      <c r="V832" s="8">
        <v>34</v>
      </c>
      <c r="W832" s="8">
        <f t="shared" si="83"/>
        <v>0</v>
      </c>
      <c r="X832" s="8">
        <f t="shared" si="84"/>
        <v>0</v>
      </c>
      <c r="Y832" s="8"/>
      <c r="Z832" s="8"/>
      <c r="AA832" s="8"/>
      <c r="AB832" s="8">
        <f t="shared" si="85"/>
        <v>0</v>
      </c>
      <c r="AC832" s="8"/>
      <c r="AD832" s="8"/>
    </row>
    <row r="833" spans="1:30" x14ac:dyDescent="0.2">
      <c r="A833" s="7" t="s">
        <v>4</v>
      </c>
      <c r="B833" s="7" t="s">
        <v>36</v>
      </c>
      <c r="C833" s="7" t="s">
        <v>7</v>
      </c>
      <c r="D833" s="7">
        <v>24</v>
      </c>
      <c r="F833" s="7">
        <v>3</v>
      </c>
      <c r="G833" s="7" t="s">
        <v>31</v>
      </c>
      <c r="H833" s="7" t="s">
        <v>32</v>
      </c>
      <c r="I833" s="7">
        <v>1448</v>
      </c>
      <c r="J833" s="7">
        <v>1.0582</v>
      </c>
      <c r="K833" s="7">
        <v>1448</v>
      </c>
      <c r="L833" s="7">
        <v>1.0620000000000001</v>
      </c>
      <c r="M833" s="7">
        <f t="shared" si="82"/>
        <v>3.8000000000000256E-3</v>
      </c>
      <c r="N833" s="8">
        <v>0.7</v>
      </c>
      <c r="S833" s="8"/>
      <c r="T833" s="9">
        <v>41332</v>
      </c>
      <c r="U833" s="9">
        <v>41366</v>
      </c>
      <c r="V833" s="8">
        <v>34</v>
      </c>
      <c r="W833" s="8">
        <f t="shared" si="83"/>
        <v>0.7692269687635821</v>
      </c>
      <c r="X833" s="8">
        <f t="shared" si="84"/>
        <v>202.4281496746255</v>
      </c>
      <c r="Y833" s="8"/>
      <c r="Z833" s="8"/>
      <c r="AA833" s="8"/>
      <c r="AB833" s="8">
        <f t="shared" si="85"/>
        <v>84.345062364427292</v>
      </c>
      <c r="AC833" s="8"/>
      <c r="AD833" s="8"/>
    </row>
    <row r="834" spans="1:30" x14ac:dyDescent="0.2">
      <c r="A834" s="7" t="s">
        <v>4</v>
      </c>
      <c r="B834" s="7" t="s">
        <v>36</v>
      </c>
      <c r="C834" s="7" t="s">
        <v>7</v>
      </c>
      <c r="D834" s="7">
        <v>24</v>
      </c>
      <c r="F834" s="7">
        <v>4</v>
      </c>
      <c r="G834" s="7" t="s">
        <v>31</v>
      </c>
      <c r="H834" s="7" t="s">
        <v>32</v>
      </c>
      <c r="I834" s="7">
        <v>1458</v>
      </c>
      <c r="J834" s="7">
        <v>1.0566</v>
      </c>
      <c r="K834" s="7">
        <v>1458</v>
      </c>
      <c r="L834" s="7">
        <v>1.0672999999999999</v>
      </c>
      <c r="M834" s="7">
        <f t="shared" si="82"/>
        <v>1.0699999999999932E-2</v>
      </c>
      <c r="N834" s="8">
        <v>0</v>
      </c>
      <c r="S834" s="8"/>
      <c r="T834" s="9">
        <v>41332</v>
      </c>
      <c r="U834" s="9">
        <v>41366</v>
      </c>
      <c r="V834" s="8">
        <v>34</v>
      </c>
      <c r="W834" s="8">
        <f t="shared" si="83"/>
        <v>0</v>
      </c>
      <c r="X834" s="8">
        <f t="shared" si="84"/>
        <v>0</v>
      </c>
      <c r="Y834" s="8"/>
      <c r="Z834" s="8"/>
      <c r="AA834" s="8"/>
      <c r="AB834" s="8">
        <f t="shared" si="85"/>
        <v>0</v>
      </c>
      <c r="AC834" s="8"/>
      <c r="AD834" s="8"/>
    </row>
    <row r="835" spans="1:30" x14ac:dyDescent="0.2">
      <c r="A835" s="7" t="s">
        <v>4</v>
      </c>
      <c r="B835" s="7" t="s">
        <v>36</v>
      </c>
      <c r="C835" s="7" t="s">
        <v>7</v>
      </c>
      <c r="D835" s="7">
        <v>24</v>
      </c>
      <c r="F835" s="7">
        <v>5</v>
      </c>
      <c r="G835" s="7" t="s">
        <v>31</v>
      </c>
      <c r="H835" s="7" t="s">
        <v>32</v>
      </c>
      <c r="I835" s="7">
        <v>1468</v>
      </c>
      <c r="J835" s="7">
        <v>1.0566</v>
      </c>
      <c r="K835" s="7">
        <v>1468</v>
      </c>
      <c r="L835" s="7">
        <v>1.0697000000000001</v>
      </c>
      <c r="M835" s="7">
        <f t="shared" si="82"/>
        <v>1.3100000000000112E-2</v>
      </c>
      <c r="N835" s="8">
        <v>0</v>
      </c>
      <c r="S835" s="8"/>
      <c r="T835" s="9">
        <v>41332</v>
      </c>
      <c r="U835" s="9">
        <v>41366</v>
      </c>
      <c r="V835" s="8">
        <v>34</v>
      </c>
      <c r="W835" s="8">
        <f t="shared" si="83"/>
        <v>0</v>
      </c>
      <c r="X835" s="8">
        <f t="shared" si="84"/>
        <v>0</v>
      </c>
      <c r="Y835" s="8"/>
      <c r="Z835" s="8"/>
      <c r="AA835" s="8"/>
      <c r="AB835" s="8">
        <f t="shared" si="85"/>
        <v>0</v>
      </c>
      <c r="AC835" s="8"/>
      <c r="AD835" s="8"/>
    </row>
    <row r="836" spans="1:30" x14ac:dyDescent="0.2">
      <c r="A836" s="7" t="s">
        <v>4</v>
      </c>
      <c r="B836" s="7" t="s">
        <v>36</v>
      </c>
      <c r="C836" s="7" t="s">
        <v>7</v>
      </c>
      <c r="D836" s="7">
        <v>24</v>
      </c>
      <c r="F836" s="7">
        <v>6</v>
      </c>
      <c r="G836" s="7" t="s">
        <v>31</v>
      </c>
      <c r="H836" s="7" t="s">
        <v>32</v>
      </c>
      <c r="I836" s="7">
        <v>1478</v>
      </c>
      <c r="J836" s="7">
        <v>1.0448</v>
      </c>
      <c r="K836" s="7">
        <v>1478</v>
      </c>
      <c r="L836" s="7">
        <v>1.0581</v>
      </c>
      <c r="M836" s="7">
        <f t="shared" si="82"/>
        <v>1.330000000000009E-2</v>
      </c>
      <c r="N836" s="8">
        <v>0</v>
      </c>
      <c r="S836" s="8"/>
      <c r="T836" s="9">
        <v>41332</v>
      </c>
      <c r="U836" s="9">
        <v>41366</v>
      </c>
      <c r="V836" s="8">
        <v>34</v>
      </c>
      <c r="W836" s="8">
        <f t="shared" si="83"/>
        <v>0</v>
      </c>
      <c r="X836" s="8">
        <f t="shared" si="84"/>
        <v>0</v>
      </c>
      <c r="Y836" s="8"/>
      <c r="Z836" s="8"/>
      <c r="AA836" s="8"/>
      <c r="AB836" s="8">
        <f t="shared" si="85"/>
        <v>0</v>
      </c>
      <c r="AC836" s="8"/>
      <c r="AD836" s="8"/>
    </row>
    <row r="837" spans="1:30" x14ac:dyDescent="0.2">
      <c r="A837" s="7" t="s">
        <v>4</v>
      </c>
      <c r="B837" s="7" t="s">
        <v>36</v>
      </c>
      <c r="C837" s="7" t="s">
        <v>7</v>
      </c>
      <c r="D837" s="7">
        <v>48</v>
      </c>
      <c r="F837" s="7">
        <v>1</v>
      </c>
      <c r="G837" s="7" t="s">
        <v>31</v>
      </c>
      <c r="H837" s="7" t="s">
        <v>32</v>
      </c>
      <c r="I837" s="7">
        <v>1608</v>
      </c>
      <c r="J837" s="7">
        <v>1.0581</v>
      </c>
      <c r="K837" s="7">
        <v>1608</v>
      </c>
      <c r="L837" s="7">
        <v>1.0709</v>
      </c>
      <c r="M837" s="7">
        <f t="shared" si="82"/>
        <v>1.2799999999999923E-2</v>
      </c>
      <c r="N837" s="8">
        <v>0</v>
      </c>
      <c r="S837" s="8"/>
      <c r="T837" s="9">
        <v>41332</v>
      </c>
      <c r="U837" s="9">
        <v>41366</v>
      </c>
      <c r="V837" s="8">
        <v>34</v>
      </c>
      <c r="W837" s="8">
        <f t="shared" si="83"/>
        <v>0</v>
      </c>
      <c r="X837" s="8">
        <f t="shared" si="84"/>
        <v>0</v>
      </c>
      <c r="Y837" s="8">
        <f>AVERAGE(X837:X842)</f>
        <v>114.14580869736835</v>
      </c>
      <c r="Z837" s="8">
        <f>_xlfn.STDEV.S(X837:X842)</f>
        <v>200.22808963183144</v>
      </c>
      <c r="AA837" s="8"/>
      <c r="AB837" s="8">
        <f t="shared" si="85"/>
        <v>0</v>
      </c>
      <c r="AC837" s="8"/>
      <c r="AD837" s="8"/>
    </row>
    <row r="838" spans="1:30" x14ac:dyDescent="0.2">
      <c r="A838" s="7" t="s">
        <v>4</v>
      </c>
      <c r="B838" s="7" t="s">
        <v>36</v>
      </c>
      <c r="C838" s="7" t="s">
        <v>7</v>
      </c>
      <c r="D838" s="7">
        <v>48</v>
      </c>
      <c r="F838" s="7">
        <v>2</v>
      </c>
      <c r="G838" s="7" t="s">
        <v>31</v>
      </c>
      <c r="H838" s="7" t="s">
        <v>32</v>
      </c>
      <c r="I838" s="7">
        <v>1618</v>
      </c>
      <c r="J838" s="7">
        <v>1.0494000000000001</v>
      </c>
      <c r="K838" s="7">
        <v>1618</v>
      </c>
      <c r="L838" s="7">
        <v>1.0570999999999999</v>
      </c>
      <c r="M838" s="7">
        <f t="shared" si="82"/>
        <v>7.6999999999998181E-3</v>
      </c>
      <c r="N838" s="8">
        <v>3.6</v>
      </c>
      <c r="S838" s="8"/>
      <c r="T838" s="9">
        <v>41332</v>
      </c>
      <c r="U838" s="9">
        <v>41366</v>
      </c>
      <c r="V838" s="8">
        <v>34</v>
      </c>
      <c r="W838" s="8">
        <f t="shared" si="83"/>
        <v>3.9560244107841371</v>
      </c>
      <c r="X838" s="8">
        <f t="shared" si="84"/>
        <v>513.76940399795205</v>
      </c>
      <c r="Y838" s="8"/>
      <c r="Z838" s="8"/>
      <c r="AA838" s="8"/>
      <c r="AB838" s="8">
        <f t="shared" si="85"/>
        <v>214.07058499914669</v>
      </c>
      <c r="AC838" s="8"/>
      <c r="AD838" s="8"/>
    </row>
    <row r="839" spans="1:30" x14ac:dyDescent="0.2">
      <c r="A839" s="7" t="s">
        <v>4</v>
      </c>
      <c r="B839" s="7" t="s">
        <v>36</v>
      </c>
      <c r="C839" s="7" t="s">
        <v>7</v>
      </c>
      <c r="D839" s="7">
        <v>48</v>
      </c>
      <c r="F839" s="7">
        <v>3</v>
      </c>
      <c r="G839" s="7" t="s">
        <v>31</v>
      </c>
      <c r="H839" s="7" t="s">
        <v>32</v>
      </c>
      <c r="I839" s="7">
        <v>1628</v>
      </c>
      <c r="J839" s="7">
        <v>1.0582</v>
      </c>
      <c r="K839" s="7">
        <v>1628</v>
      </c>
      <c r="L839" s="7">
        <v>1.0620000000000001</v>
      </c>
      <c r="M839" s="7">
        <f t="shared" si="82"/>
        <v>3.8000000000000256E-3</v>
      </c>
      <c r="N839" s="8">
        <v>0</v>
      </c>
      <c r="S839" s="8"/>
      <c r="T839" s="9">
        <v>41332</v>
      </c>
      <c r="U839" s="9">
        <v>41366</v>
      </c>
      <c r="V839" s="8">
        <v>34</v>
      </c>
      <c r="W839" s="8">
        <f t="shared" si="83"/>
        <v>0</v>
      </c>
      <c r="X839" s="8">
        <f t="shared" si="84"/>
        <v>0</v>
      </c>
      <c r="Y839" s="8"/>
      <c r="Z839" s="8"/>
      <c r="AA839" s="8"/>
      <c r="AB839" s="8">
        <f t="shared" si="85"/>
        <v>0</v>
      </c>
      <c r="AC839" s="8"/>
      <c r="AD839" s="8"/>
    </row>
    <row r="840" spans="1:30" x14ac:dyDescent="0.2">
      <c r="A840" s="7" t="s">
        <v>4</v>
      </c>
      <c r="B840" s="7" t="s">
        <v>36</v>
      </c>
      <c r="C840" s="7" t="s">
        <v>7</v>
      </c>
      <c r="D840" s="7">
        <v>48</v>
      </c>
      <c r="F840" s="7">
        <v>4</v>
      </c>
      <c r="G840" s="7" t="s">
        <v>31</v>
      </c>
      <c r="H840" s="7" t="s">
        <v>32</v>
      </c>
      <c r="I840" s="7">
        <v>1638</v>
      </c>
      <c r="J840" s="7">
        <v>1.0629</v>
      </c>
      <c r="K840" s="7">
        <v>1638</v>
      </c>
      <c r="L840" s="7">
        <v>1.0727</v>
      </c>
      <c r="M840" s="7">
        <f t="shared" si="82"/>
        <v>9.8000000000000309E-3</v>
      </c>
      <c r="N840" s="8">
        <v>0.8</v>
      </c>
      <c r="S840" s="8"/>
      <c r="T840" s="9">
        <v>41332</v>
      </c>
      <c r="U840" s="9">
        <v>41366</v>
      </c>
      <c r="V840" s="8">
        <v>34</v>
      </c>
      <c r="W840" s="8">
        <f t="shared" si="83"/>
        <v>0.8791165357298083</v>
      </c>
      <c r="X840" s="8">
        <f t="shared" si="84"/>
        <v>89.705768952020975</v>
      </c>
      <c r="Y840" s="8"/>
      <c r="Z840" s="8"/>
      <c r="AA840" s="8"/>
      <c r="AB840" s="8">
        <f t="shared" si="85"/>
        <v>37.377403730008744</v>
      </c>
      <c r="AC840" s="8"/>
      <c r="AD840" s="8"/>
    </row>
    <row r="841" spans="1:30" x14ac:dyDescent="0.2">
      <c r="A841" s="7" t="s">
        <v>4</v>
      </c>
      <c r="B841" s="7" t="s">
        <v>36</v>
      </c>
      <c r="C841" s="7" t="s">
        <v>7</v>
      </c>
      <c r="D841" s="7">
        <v>48</v>
      </c>
      <c r="F841" s="7">
        <v>5</v>
      </c>
      <c r="G841" s="7" t="s">
        <v>31</v>
      </c>
      <c r="H841" s="7" t="s">
        <v>32</v>
      </c>
      <c r="I841" s="7">
        <v>1648</v>
      </c>
      <c r="J841" s="7">
        <v>1.0508</v>
      </c>
      <c r="K841" s="7">
        <v>1648</v>
      </c>
      <c r="L841" s="7">
        <v>1.0535000000000001</v>
      </c>
      <c r="M841" s="7">
        <f t="shared" si="82"/>
        <v>2.7000000000001467E-3</v>
      </c>
      <c r="N841" s="8">
        <v>0.2</v>
      </c>
      <c r="S841" s="8"/>
      <c r="T841" s="9">
        <v>41332</v>
      </c>
      <c r="U841" s="9">
        <v>41366</v>
      </c>
      <c r="V841" s="8">
        <v>34</v>
      </c>
      <c r="W841" s="8">
        <f t="shared" si="83"/>
        <v>0.21977913393245208</v>
      </c>
      <c r="X841" s="8">
        <f t="shared" si="84"/>
        <v>81.399679234237084</v>
      </c>
      <c r="Y841" s="8"/>
      <c r="Z841" s="8"/>
      <c r="AA841" s="8"/>
      <c r="AB841" s="8">
        <f t="shared" si="85"/>
        <v>33.916533014265454</v>
      </c>
      <c r="AC841" s="8"/>
      <c r="AD841" s="8"/>
    </row>
    <row r="842" spans="1:30" x14ac:dyDescent="0.2">
      <c r="A842" s="7" t="s">
        <v>4</v>
      </c>
      <c r="B842" s="7" t="s">
        <v>36</v>
      </c>
      <c r="C842" s="7" t="s">
        <v>7</v>
      </c>
      <c r="D842" s="7">
        <v>48</v>
      </c>
      <c r="F842" s="7">
        <v>6</v>
      </c>
      <c r="G842" s="7" t="s">
        <v>31</v>
      </c>
      <c r="H842" s="7" t="s">
        <v>32</v>
      </c>
      <c r="I842" s="7">
        <v>1658</v>
      </c>
      <c r="J842" s="7">
        <v>1.0510999999999999</v>
      </c>
      <c r="K842" s="7">
        <v>1658</v>
      </c>
      <c r="L842" s="7">
        <v>1.0587</v>
      </c>
      <c r="M842" s="7">
        <f t="shared" si="82"/>
        <v>7.6000000000000512E-3</v>
      </c>
      <c r="N842" s="8">
        <v>0</v>
      </c>
      <c r="S842" s="8"/>
      <c r="T842" s="9">
        <v>41332</v>
      </c>
      <c r="U842" s="9">
        <v>41366</v>
      </c>
      <c r="V842" s="8">
        <v>34</v>
      </c>
      <c r="W842" s="8">
        <f t="shared" si="83"/>
        <v>0</v>
      </c>
      <c r="X842" s="8">
        <f t="shared" si="84"/>
        <v>0</v>
      </c>
      <c r="Y842" s="8"/>
      <c r="Z842" s="8"/>
      <c r="AA842" s="8"/>
      <c r="AB842" s="8">
        <f t="shared" si="85"/>
        <v>0</v>
      </c>
      <c r="AC842" s="8"/>
      <c r="AD842" s="8"/>
    </row>
  </sheetData>
  <mergeCells count="1">
    <mergeCell ref="S1:AI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M48" sqref="M48"/>
    </sheetView>
  </sheetViews>
  <sheetFormatPr defaultRowHeight="12.75" x14ac:dyDescent="0.2"/>
  <cols>
    <col min="2" max="2" width="16.28515625" bestFit="1" customWidth="1"/>
    <col min="4" max="4" width="13.7109375" customWidth="1"/>
    <col min="5" max="5" width="15" customWidth="1"/>
  </cols>
  <sheetData>
    <row r="2" spans="2:5" ht="25.5" x14ac:dyDescent="0.2">
      <c r="B2" s="119"/>
      <c r="C2" s="120" t="s">
        <v>99</v>
      </c>
      <c r="D2" s="120" t="s">
        <v>100</v>
      </c>
      <c r="E2" s="121" t="s">
        <v>101</v>
      </c>
    </row>
    <row r="3" spans="2:5" x14ac:dyDescent="0.2">
      <c r="B3" s="95"/>
      <c r="C3" s="85">
        <v>6.96</v>
      </c>
      <c r="D3" s="85">
        <v>44</v>
      </c>
      <c r="E3" s="93">
        <v>9.9</v>
      </c>
    </row>
    <row r="4" spans="2:5" x14ac:dyDescent="0.2">
      <c r="B4" s="95"/>
      <c r="C4" s="85">
        <v>6.63</v>
      </c>
      <c r="D4" s="85">
        <v>44</v>
      </c>
      <c r="E4" s="93">
        <v>9.9</v>
      </c>
    </row>
    <row r="5" spans="2:5" x14ac:dyDescent="0.2">
      <c r="B5" s="95"/>
      <c r="C5" s="85">
        <v>6.59</v>
      </c>
      <c r="D5" s="85">
        <v>44</v>
      </c>
      <c r="E5" s="93">
        <v>9.9</v>
      </c>
    </row>
    <row r="6" spans="2:5" x14ac:dyDescent="0.2">
      <c r="B6" s="95"/>
      <c r="C6" s="85">
        <v>6.9</v>
      </c>
      <c r="D6" s="85">
        <v>44</v>
      </c>
      <c r="E6" s="93">
        <v>10</v>
      </c>
    </row>
    <row r="7" spans="2:5" x14ac:dyDescent="0.2">
      <c r="B7" s="95"/>
      <c r="C7" s="85">
        <v>7</v>
      </c>
      <c r="D7" s="85">
        <v>45</v>
      </c>
      <c r="E7" s="93">
        <v>10.1</v>
      </c>
    </row>
    <row r="8" spans="2:5" x14ac:dyDescent="0.2">
      <c r="B8" s="95"/>
      <c r="C8" s="85"/>
      <c r="D8" s="85"/>
      <c r="E8" s="93"/>
    </row>
    <row r="9" spans="2:5" x14ac:dyDescent="0.2">
      <c r="B9" s="95"/>
      <c r="C9" s="85">
        <v>6.96</v>
      </c>
      <c r="D9" s="85">
        <v>44</v>
      </c>
      <c r="E9" s="93">
        <v>9.9</v>
      </c>
    </row>
    <row r="10" spans="2:5" x14ac:dyDescent="0.2">
      <c r="B10" s="96"/>
      <c r="C10" s="85">
        <v>6.58</v>
      </c>
      <c r="D10" s="85">
        <v>44</v>
      </c>
      <c r="E10" s="93">
        <v>9.8000000000000007</v>
      </c>
    </row>
    <row r="11" spans="2:5" x14ac:dyDescent="0.2">
      <c r="B11" s="97"/>
      <c r="C11" s="85">
        <v>6.55</v>
      </c>
      <c r="D11" s="85">
        <v>45</v>
      </c>
      <c r="E11" s="93">
        <v>9.8000000000000007</v>
      </c>
    </row>
    <row r="12" spans="2:5" x14ac:dyDescent="0.2">
      <c r="B12" s="97"/>
      <c r="C12" s="85">
        <v>6.85</v>
      </c>
      <c r="D12" s="85">
        <v>45</v>
      </c>
      <c r="E12" s="93">
        <v>10</v>
      </c>
    </row>
    <row r="13" spans="2:5" x14ac:dyDescent="0.2">
      <c r="B13" s="96"/>
      <c r="C13" s="85">
        <v>7.05</v>
      </c>
      <c r="D13" s="85">
        <v>45</v>
      </c>
      <c r="E13" s="93">
        <v>10.1</v>
      </c>
    </row>
    <row r="14" spans="2:5" x14ac:dyDescent="0.2">
      <c r="B14" s="96"/>
      <c r="C14" s="85"/>
      <c r="D14" s="85"/>
      <c r="E14" s="93"/>
    </row>
    <row r="15" spans="2:5" x14ac:dyDescent="0.2">
      <c r="B15" s="96"/>
      <c r="C15" s="85"/>
      <c r="D15" s="85"/>
      <c r="E15" s="93"/>
    </row>
    <row r="16" spans="2:5" x14ac:dyDescent="0.2">
      <c r="B16" s="96"/>
      <c r="C16" s="85">
        <v>6.86</v>
      </c>
      <c r="D16" s="85">
        <v>44</v>
      </c>
      <c r="E16" s="93">
        <v>9.6999999999999993</v>
      </c>
    </row>
    <row r="17" spans="2:5" x14ac:dyDescent="0.2">
      <c r="B17" s="96"/>
      <c r="C17" s="85">
        <v>6.48</v>
      </c>
      <c r="D17" s="85">
        <v>45</v>
      </c>
      <c r="E17" s="93">
        <v>9.6999999999999993</v>
      </c>
    </row>
    <row r="18" spans="2:5" x14ac:dyDescent="0.2">
      <c r="B18" s="97"/>
      <c r="C18" s="85">
        <v>6.55</v>
      </c>
      <c r="D18" s="85">
        <v>45</v>
      </c>
      <c r="E18" s="93">
        <v>9.6999999999999993</v>
      </c>
    </row>
    <row r="19" spans="2:5" x14ac:dyDescent="0.2">
      <c r="B19" s="97"/>
      <c r="C19" s="85">
        <v>6.8</v>
      </c>
      <c r="D19" s="85">
        <v>45</v>
      </c>
      <c r="E19" s="93">
        <v>9.9</v>
      </c>
    </row>
    <row r="20" spans="2:5" x14ac:dyDescent="0.2">
      <c r="B20" s="96"/>
      <c r="C20" s="85">
        <v>6.73</v>
      </c>
      <c r="D20" s="85">
        <v>46</v>
      </c>
      <c r="E20" s="93">
        <v>9.9</v>
      </c>
    </row>
    <row r="21" spans="2:5" x14ac:dyDescent="0.2">
      <c r="B21" s="96"/>
      <c r="C21" s="85"/>
      <c r="D21" s="85"/>
      <c r="E21" s="93"/>
    </row>
    <row r="22" spans="2:5" x14ac:dyDescent="0.2">
      <c r="B22" s="99" t="s">
        <v>108</v>
      </c>
      <c r="C22" s="100">
        <f>AVERAGE(C3:C20)</f>
        <v>6.766</v>
      </c>
      <c r="D22" s="100">
        <f>AVERAGE(D3:D21)</f>
        <v>44.6</v>
      </c>
      <c r="E22" s="101">
        <f>AVERAGE(E3:E21)</f>
        <v>9.8866666666666667</v>
      </c>
    </row>
    <row r="23" spans="2:5" x14ac:dyDescent="0.2">
      <c r="B23" s="102" t="s">
        <v>109</v>
      </c>
      <c r="C23" s="103">
        <f>_xlfn.STDEV.S(C3:C20)</f>
        <v>0.19014280347750662</v>
      </c>
      <c r="D23" s="103">
        <f>_xlfn.STDEV.S(D3:D20)</f>
        <v>0.63245553203367588</v>
      </c>
      <c r="E23" s="104">
        <f>_xlfn.STDEV.S(E3:E20)</f>
        <v>0.13020130933435722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Figure 1</vt:lpstr>
      <vt:lpstr>Data Figure 2</vt:lpstr>
      <vt:lpstr>Data Figure 3</vt:lpstr>
      <vt:lpstr>Diet, tissue bioaccumulation</vt:lpstr>
      <vt:lpstr>Water, tissue bioaccumulation</vt:lpstr>
      <vt:lpstr>pH,conductivity, Temperature</vt:lpstr>
    </vt:vector>
  </TitlesOfParts>
  <Company>UMB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Merethe Kleiven</dc:creator>
  <cp:lastModifiedBy>Merethe Kleiven</cp:lastModifiedBy>
  <dcterms:created xsi:type="dcterms:W3CDTF">2013-03-12T07:32:31Z</dcterms:created>
  <dcterms:modified xsi:type="dcterms:W3CDTF">2018-03-21T15:03:40Z</dcterms:modified>
</cp:coreProperties>
</file>