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 tabRatio="806"/>
  </bookViews>
  <sheets>
    <sheet name="ReadMe" sheetId="1" r:id="rId1"/>
    <sheet name="Conc-response" sheetId="12" r:id="rId2"/>
    <sheet name="IMI" sheetId="5" r:id="rId3"/>
    <sheet name="TBZ" sheetId="4" r:id="rId4"/>
    <sheet name="IMI-TBZ" sheetId="8" r:id="rId5"/>
  </sheets>
  <definedNames>
    <definedName name="_xlnm._FilterDatabase" localSheetId="1" hidden="1">'Conc-response'!$A$1:$G$17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4" i="8" l="1"/>
  <c r="H125" i="8"/>
  <c r="O124" i="8" l="1"/>
  <c r="O125" i="8"/>
  <c r="O310" i="8"/>
  <c r="O311" i="8"/>
  <c r="G310" i="8" l="1"/>
  <c r="I310" i="8" s="1"/>
  <c r="G311" i="8"/>
  <c r="I311" i="8" s="1"/>
  <c r="G251" i="8"/>
  <c r="I251" i="8" s="1"/>
  <c r="G252" i="8"/>
  <c r="I252" i="8" s="1"/>
  <c r="G253" i="8"/>
  <c r="I253" i="8" s="1"/>
  <c r="G254" i="8"/>
  <c r="I254" i="8" s="1"/>
  <c r="G255" i="8"/>
  <c r="I255" i="8" s="1"/>
  <c r="G256" i="8"/>
  <c r="I256" i="8" s="1"/>
  <c r="G257" i="8"/>
  <c r="I257" i="8" s="1"/>
  <c r="G258" i="8"/>
  <c r="I258" i="8" s="1"/>
  <c r="G259" i="8"/>
  <c r="I259" i="8" s="1"/>
  <c r="G260" i="8"/>
  <c r="I260" i="8" s="1"/>
  <c r="G261" i="8"/>
  <c r="I261" i="8" s="1"/>
  <c r="G262" i="8"/>
  <c r="I262" i="8" s="1"/>
  <c r="G263" i="8"/>
  <c r="I263" i="8" s="1"/>
  <c r="G264" i="8"/>
  <c r="I264" i="8" s="1"/>
  <c r="G265" i="8"/>
  <c r="I265" i="8" s="1"/>
  <c r="G266" i="8"/>
  <c r="I266" i="8" s="1"/>
  <c r="G267" i="8"/>
  <c r="I267" i="8" s="1"/>
  <c r="G268" i="8"/>
  <c r="I268" i="8" s="1"/>
  <c r="G269" i="8"/>
  <c r="I269" i="8" s="1"/>
  <c r="G270" i="8"/>
  <c r="I270" i="8" s="1"/>
  <c r="G271" i="8"/>
  <c r="I271" i="8" s="1"/>
  <c r="G272" i="8"/>
  <c r="I272" i="8" s="1"/>
  <c r="G273" i="8"/>
  <c r="I273" i="8" s="1"/>
  <c r="G274" i="8"/>
  <c r="I274" i="8" s="1"/>
  <c r="G275" i="8"/>
  <c r="I275" i="8" s="1"/>
  <c r="G276" i="8"/>
  <c r="I276" i="8" s="1"/>
  <c r="G277" i="8"/>
  <c r="I277" i="8" s="1"/>
  <c r="G278" i="8"/>
  <c r="I278" i="8" s="1"/>
  <c r="G279" i="8"/>
  <c r="I279" i="8" s="1"/>
  <c r="G280" i="8"/>
  <c r="I280" i="8" s="1"/>
  <c r="G281" i="8"/>
  <c r="I281" i="8" s="1"/>
  <c r="G282" i="8"/>
  <c r="I282" i="8" s="1"/>
  <c r="G283" i="8"/>
  <c r="I283" i="8" s="1"/>
  <c r="G284" i="8"/>
  <c r="I284" i="8" s="1"/>
  <c r="G285" i="8"/>
  <c r="I285" i="8" s="1"/>
  <c r="G286" i="8"/>
  <c r="I286" i="8" s="1"/>
  <c r="G287" i="8"/>
  <c r="I287" i="8" s="1"/>
  <c r="G288" i="8"/>
  <c r="I288" i="8" s="1"/>
  <c r="G289" i="8"/>
  <c r="I289" i="8" s="1"/>
  <c r="G290" i="8"/>
  <c r="I290" i="8" s="1"/>
  <c r="G291" i="8"/>
  <c r="I291" i="8" s="1"/>
  <c r="G292" i="8"/>
  <c r="I292" i="8" s="1"/>
  <c r="G293" i="8"/>
  <c r="I293" i="8" s="1"/>
  <c r="G294" i="8"/>
  <c r="I294" i="8" s="1"/>
  <c r="G295" i="8"/>
  <c r="I295" i="8" s="1"/>
  <c r="G296" i="8"/>
  <c r="I296" i="8" s="1"/>
  <c r="G297" i="8"/>
  <c r="I297" i="8" s="1"/>
  <c r="G298" i="8"/>
  <c r="I298" i="8" s="1"/>
  <c r="G299" i="8"/>
  <c r="I299" i="8" s="1"/>
  <c r="G300" i="8"/>
  <c r="I300" i="8" s="1"/>
  <c r="G301" i="8"/>
  <c r="I301" i="8" s="1"/>
  <c r="G302" i="8"/>
  <c r="I302" i="8" s="1"/>
  <c r="G303" i="8"/>
  <c r="I303" i="8" s="1"/>
  <c r="G304" i="8"/>
  <c r="I304" i="8" s="1"/>
  <c r="G305" i="8"/>
  <c r="I305" i="8" s="1"/>
  <c r="G306" i="8"/>
  <c r="I306" i="8" s="1"/>
  <c r="G307" i="8"/>
  <c r="I307" i="8" s="1"/>
  <c r="G308" i="8"/>
  <c r="I308" i="8" s="1"/>
  <c r="G309" i="8"/>
  <c r="I309" i="8" s="1"/>
  <c r="G250" i="8"/>
  <c r="I250" i="8" s="1"/>
  <c r="F251" i="8"/>
  <c r="H251" i="8" s="1"/>
  <c r="J251" i="8" s="1"/>
  <c r="F252" i="8"/>
  <c r="H252" i="8" s="1"/>
  <c r="J252" i="8" s="1"/>
  <c r="F253" i="8"/>
  <c r="H253" i="8" s="1"/>
  <c r="J253" i="8" s="1"/>
  <c r="F254" i="8"/>
  <c r="H254" i="8" s="1"/>
  <c r="J254" i="8" s="1"/>
  <c r="F255" i="8"/>
  <c r="H255" i="8" s="1"/>
  <c r="J255" i="8" s="1"/>
  <c r="F256" i="8"/>
  <c r="H256" i="8" s="1"/>
  <c r="J256" i="8" s="1"/>
  <c r="F257" i="8"/>
  <c r="H257" i="8" s="1"/>
  <c r="J257" i="8" s="1"/>
  <c r="F258" i="8"/>
  <c r="H258" i="8" s="1"/>
  <c r="J258" i="8" s="1"/>
  <c r="F259" i="8"/>
  <c r="H259" i="8" s="1"/>
  <c r="J259" i="8" s="1"/>
  <c r="F260" i="8"/>
  <c r="H260" i="8" s="1"/>
  <c r="J260" i="8" s="1"/>
  <c r="F261" i="8"/>
  <c r="H261" i="8" s="1"/>
  <c r="J261" i="8" s="1"/>
  <c r="F262" i="8"/>
  <c r="H262" i="8" s="1"/>
  <c r="J262" i="8" s="1"/>
  <c r="F263" i="8"/>
  <c r="H263" i="8" s="1"/>
  <c r="J263" i="8" s="1"/>
  <c r="F264" i="8"/>
  <c r="H264" i="8" s="1"/>
  <c r="J264" i="8" s="1"/>
  <c r="F265" i="8"/>
  <c r="H265" i="8" s="1"/>
  <c r="J265" i="8" s="1"/>
  <c r="F266" i="8"/>
  <c r="H266" i="8" s="1"/>
  <c r="J266" i="8" s="1"/>
  <c r="F267" i="8"/>
  <c r="H267" i="8" s="1"/>
  <c r="J267" i="8" s="1"/>
  <c r="F268" i="8"/>
  <c r="H268" i="8" s="1"/>
  <c r="J268" i="8" s="1"/>
  <c r="F269" i="8"/>
  <c r="H269" i="8" s="1"/>
  <c r="J269" i="8" s="1"/>
  <c r="F270" i="8"/>
  <c r="H270" i="8" s="1"/>
  <c r="J270" i="8" s="1"/>
  <c r="F271" i="8"/>
  <c r="H271" i="8" s="1"/>
  <c r="J271" i="8" s="1"/>
  <c r="F272" i="8"/>
  <c r="H272" i="8" s="1"/>
  <c r="J272" i="8" s="1"/>
  <c r="F273" i="8"/>
  <c r="H273" i="8" s="1"/>
  <c r="J273" i="8" s="1"/>
  <c r="F274" i="8"/>
  <c r="H274" i="8" s="1"/>
  <c r="J274" i="8" s="1"/>
  <c r="F275" i="8"/>
  <c r="H275" i="8" s="1"/>
  <c r="J275" i="8" s="1"/>
  <c r="F276" i="8"/>
  <c r="H276" i="8" s="1"/>
  <c r="J276" i="8" s="1"/>
  <c r="F277" i="8"/>
  <c r="H277" i="8" s="1"/>
  <c r="J277" i="8" s="1"/>
  <c r="F278" i="8"/>
  <c r="H278" i="8" s="1"/>
  <c r="J278" i="8" s="1"/>
  <c r="F279" i="8"/>
  <c r="H279" i="8" s="1"/>
  <c r="J279" i="8" s="1"/>
  <c r="F280" i="8"/>
  <c r="H280" i="8" s="1"/>
  <c r="J280" i="8" s="1"/>
  <c r="F281" i="8"/>
  <c r="H281" i="8" s="1"/>
  <c r="J281" i="8" s="1"/>
  <c r="F282" i="8"/>
  <c r="H282" i="8" s="1"/>
  <c r="J282" i="8" s="1"/>
  <c r="F283" i="8"/>
  <c r="H283" i="8" s="1"/>
  <c r="J283" i="8" s="1"/>
  <c r="F284" i="8"/>
  <c r="H284" i="8" s="1"/>
  <c r="J284" i="8" s="1"/>
  <c r="F285" i="8"/>
  <c r="H285" i="8" s="1"/>
  <c r="J285" i="8" s="1"/>
  <c r="F286" i="8"/>
  <c r="H286" i="8" s="1"/>
  <c r="J286" i="8" s="1"/>
  <c r="F287" i="8"/>
  <c r="H287" i="8" s="1"/>
  <c r="J287" i="8" s="1"/>
  <c r="F288" i="8"/>
  <c r="H288" i="8" s="1"/>
  <c r="J288" i="8" s="1"/>
  <c r="F289" i="8"/>
  <c r="H289" i="8" s="1"/>
  <c r="J289" i="8" s="1"/>
  <c r="F290" i="8"/>
  <c r="H290" i="8" s="1"/>
  <c r="J290" i="8" s="1"/>
  <c r="F291" i="8"/>
  <c r="H291" i="8" s="1"/>
  <c r="J291" i="8" s="1"/>
  <c r="F292" i="8"/>
  <c r="H292" i="8" s="1"/>
  <c r="J292" i="8" s="1"/>
  <c r="F293" i="8"/>
  <c r="H293" i="8" s="1"/>
  <c r="J293" i="8" s="1"/>
  <c r="F294" i="8"/>
  <c r="H294" i="8" s="1"/>
  <c r="J294" i="8" s="1"/>
  <c r="F295" i="8"/>
  <c r="H295" i="8" s="1"/>
  <c r="J295" i="8" s="1"/>
  <c r="F296" i="8"/>
  <c r="H296" i="8" s="1"/>
  <c r="J296" i="8" s="1"/>
  <c r="F297" i="8"/>
  <c r="H297" i="8" s="1"/>
  <c r="J297" i="8" s="1"/>
  <c r="F298" i="8"/>
  <c r="H298" i="8" s="1"/>
  <c r="J298" i="8" s="1"/>
  <c r="F299" i="8"/>
  <c r="H299" i="8" s="1"/>
  <c r="J299" i="8" s="1"/>
  <c r="F300" i="8"/>
  <c r="H300" i="8" s="1"/>
  <c r="J300" i="8" s="1"/>
  <c r="F301" i="8"/>
  <c r="H301" i="8" s="1"/>
  <c r="J301" i="8" s="1"/>
  <c r="F302" i="8"/>
  <c r="H302" i="8" s="1"/>
  <c r="J302" i="8" s="1"/>
  <c r="F303" i="8"/>
  <c r="H303" i="8" s="1"/>
  <c r="J303" i="8" s="1"/>
  <c r="F304" i="8"/>
  <c r="H304" i="8" s="1"/>
  <c r="J304" i="8" s="1"/>
  <c r="F305" i="8"/>
  <c r="H305" i="8" s="1"/>
  <c r="J305" i="8" s="1"/>
  <c r="F306" i="8"/>
  <c r="H306" i="8" s="1"/>
  <c r="J306" i="8" s="1"/>
  <c r="F307" i="8"/>
  <c r="H307" i="8" s="1"/>
  <c r="J307" i="8" s="1"/>
  <c r="F308" i="8"/>
  <c r="H308" i="8" s="1"/>
  <c r="J308" i="8" s="1"/>
  <c r="F309" i="8"/>
  <c r="H309" i="8" s="1"/>
  <c r="J309" i="8" s="1"/>
  <c r="F310" i="8"/>
  <c r="H310" i="8" s="1"/>
  <c r="F311" i="8"/>
  <c r="H311" i="8" s="1"/>
  <c r="J311" i="8" s="1"/>
  <c r="F250" i="8"/>
  <c r="H250" i="8" s="1"/>
  <c r="J250" i="8" s="1"/>
  <c r="J310" i="8" l="1"/>
  <c r="G124" i="8"/>
  <c r="I124" i="8" s="1"/>
  <c r="J124" i="8" s="1"/>
  <c r="G125" i="8"/>
  <c r="I125" i="8" s="1"/>
  <c r="J125" i="8" s="1"/>
  <c r="K3" i="5" l="1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2" i="5"/>
  <c r="N2" i="8"/>
  <c r="O2" i="8" s="1"/>
  <c r="G127" i="8" l="1"/>
  <c r="I127" i="8" s="1"/>
  <c r="G128" i="8"/>
  <c r="I128" i="8" s="1"/>
  <c r="G129" i="8"/>
  <c r="I129" i="8" s="1"/>
  <c r="G130" i="8"/>
  <c r="I130" i="8" s="1"/>
  <c r="G131" i="8"/>
  <c r="I131" i="8" s="1"/>
  <c r="G132" i="8"/>
  <c r="I132" i="8" s="1"/>
  <c r="G133" i="8"/>
  <c r="I133" i="8" s="1"/>
  <c r="G134" i="8"/>
  <c r="I134" i="8" s="1"/>
  <c r="G135" i="8"/>
  <c r="I135" i="8" s="1"/>
  <c r="G136" i="8"/>
  <c r="I136" i="8" s="1"/>
  <c r="G137" i="8"/>
  <c r="I137" i="8" s="1"/>
  <c r="G138" i="8"/>
  <c r="I138" i="8" s="1"/>
  <c r="G139" i="8"/>
  <c r="I139" i="8" s="1"/>
  <c r="G140" i="8"/>
  <c r="I140" i="8" s="1"/>
  <c r="G141" i="8"/>
  <c r="I141" i="8" s="1"/>
  <c r="G142" i="8"/>
  <c r="I142" i="8" s="1"/>
  <c r="G143" i="8"/>
  <c r="I143" i="8" s="1"/>
  <c r="G144" i="8"/>
  <c r="I144" i="8" s="1"/>
  <c r="G145" i="8"/>
  <c r="I145" i="8" s="1"/>
  <c r="G146" i="8"/>
  <c r="I146" i="8" s="1"/>
  <c r="G147" i="8"/>
  <c r="I147" i="8" s="1"/>
  <c r="G148" i="8"/>
  <c r="I148" i="8" s="1"/>
  <c r="G149" i="8"/>
  <c r="I149" i="8" s="1"/>
  <c r="G150" i="8"/>
  <c r="I150" i="8" s="1"/>
  <c r="G151" i="8"/>
  <c r="I151" i="8" s="1"/>
  <c r="G152" i="8"/>
  <c r="I152" i="8" s="1"/>
  <c r="G153" i="8"/>
  <c r="I153" i="8" s="1"/>
  <c r="G154" i="8"/>
  <c r="I154" i="8" s="1"/>
  <c r="G155" i="8"/>
  <c r="I155" i="8" s="1"/>
  <c r="G156" i="8"/>
  <c r="I156" i="8" s="1"/>
  <c r="G157" i="8"/>
  <c r="I157" i="8" s="1"/>
  <c r="G158" i="8"/>
  <c r="I158" i="8" s="1"/>
  <c r="G159" i="8"/>
  <c r="I159" i="8" s="1"/>
  <c r="G160" i="8"/>
  <c r="I160" i="8" s="1"/>
  <c r="G161" i="8"/>
  <c r="I161" i="8" s="1"/>
  <c r="G162" i="8"/>
  <c r="I162" i="8" s="1"/>
  <c r="G163" i="8"/>
  <c r="I163" i="8" s="1"/>
  <c r="G164" i="8"/>
  <c r="I164" i="8" s="1"/>
  <c r="G165" i="8"/>
  <c r="I165" i="8" s="1"/>
  <c r="G166" i="8"/>
  <c r="I166" i="8" s="1"/>
  <c r="G167" i="8"/>
  <c r="I167" i="8" s="1"/>
  <c r="G168" i="8"/>
  <c r="I168" i="8" s="1"/>
  <c r="G169" i="8"/>
  <c r="I169" i="8" s="1"/>
  <c r="G170" i="8"/>
  <c r="I170" i="8" s="1"/>
  <c r="G171" i="8"/>
  <c r="I171" i="8" s="1"/>
  <c r="G172" i="8"/>
  <c r="I172" i="8" s="1"/>
  <c r="G173" i="8"/>
  <c r="I173" i="8" s="1"/>
  <c r="G174" i="8"/>
  <c r="I174" i="8" s="1"/>
  <c r="G175" i="8"/>
  <c r="I175" i="8" s="1"/>
  <c r="G176" i="8"/>
  <c r="I176" i="8" s="1"/>
  <c r="G177" i="8"/>
  <c r="I177" i="8" s="1"/>
  <c r="G178" i="8"/>
  <c r="I178" i="8" s="1"/>
  <c r="G179" i="8"/>
  <c r="I179" i="8" s="1"/>
  <c r="G180" i="8"/>
  <c r="I180" i="8" s="1"/>
  <c r="G181" i="8"/>
  <c r="I181" i="8" s="1"/>
  <c r="G182" i="8"/>
  <c r="I182" i="8" s="1"/>
  <c r="G183" i="8"/>
  <c r="I183" i="8" s="1"/>
  <c r="G184" i="8"/>
  <c r="I184" i="8" s="1"/>
  <c r="G185" i="8"/>
  <c r="I185" i="8" s="1"/>
  <c r="G186" i="8"/>
  <c r="I186" i="8" s="1"/>
  <c r="G187" i="8"/>
  <c r="I187" i="8" s="1"/>
  <c r="G188" i="8"/>
  <c r="I188" i="8" s="1"/>
  <c r="G189" i="8"/>
  <c r="I189" i="8" s="1"/>
  <c r="G190" i="8"/>
  <c r="I190" i="8" s="1"/>
  <c r="G191" i="8"/>
  <c r="I191" i="8" s="1"/>
  <c r="G192" i="8"/>
  <c r="I192" i="8" s="1"/>
  <c r="G193" i="8"/>
  <c r="I193" i="8" s="1"/>
  <c r="G194" i="8"/>
  <c r="I194" i="8" s="1"/>
  <c r="G195" i="8"/>
  <c r="I195" i="8" s="1"/>
  <c r="G196" i="8"/>
  <c r="I196" i="8" s="1"/>
  <c r="G197" i="8"/>
  <c r="I197" i="8" s="1"/>
  <c r="G198" i="8"/>
  <c r="I198" i="8" s="1"/>
  <c r="G199" i="8"/>
  <c r="I199" i="8" s="1"/>
  <c r="G200" i="8"/>
  <c r="I200" i="8" s="1"/>
  <c r="G201" i="8"/>
  <c r="I201" i="8" s="1"/>
  <c r="G202" i="8"/>
  <c r="I202" i="8" s="1"/>
  <c r="G203" i="8"/>
  <c r="I203" i="8" s="1"/>
  <c r="G204" i="8"/>
  <c r="I204" i="8" s="1"/>
  <c r="G205" i="8"/>
  <c r="I205" i="8" s="1"/>
  <c r="G206" i="8"/>
  <c r="I206" i="8" s="1"/>
  <c r="G207" i="8"/>
  <c r="I207" i="8" s="1"/>
  <c r="G208" i="8"/>
  <c r="I208" i="8" s="1"/>
  <c r="G209" i="8"/>
  <c r="I209" i="8" s="1"/>
  <c r="G210" i="8"/>
  <c r="I210" i="8" s="1"/>
  <c r="G211" i="8"/>
  <c r="I211" i="8" s="1"/>
  <c r="G212" i="8"/>
  <c r="I212" i="8" s="1"/>
  <c r="G213" i="8"/>
  <c r="I213" i="8" s="1"/>
  <c r="G214" i="8"/>
  <c r="I214" i="8" s="1"/>
  <c r="G215" i="8"/>
  <c r="I215" i="8" s="1"/>
  <c r="G216" i="8"/>
  <c r="I216" i="8" s="1"/>
  <c r="G217" i="8"/>
  <c r="I217" i="8" s="1"/>
  <c r="G218" i="8"/>
  <c r="I218" i="8" s="1"/>
  <c r="G219" i="8"/>
  <c r="I219" i="8" s="1"/>
  <c r="G220" i="8"/>
  <c r="I220" i="8" s="1"/>
  <c r="G221" i="8"/>
  <c r="I221" i="8" s="1"/>
  <c r="G222" i="8"/>
  <c r="I222" i="8" s="1"/>
  <c r="G223" i="8"/>
  <c r="I223" i="8" s="1"/>
  <c r="G224" i="8"/>
  <c r="I224" i="8" s="1"/>
  <c r="G225" i="8"/>
  <c r="I225" i="8" s="1"/>
  <c r="G226" i="8"/>
  <c r="I226" i="8" s="1"/>
  <c r="G227" i="8"/>
  <c r="I227" i="8" s="1"/>
  <c r="G228" i="8"/>
  <c r="I228" i="8" s="1"/>
  <c r="G229" i="8"/>
  <c r="I229" i="8" s="1"/>
  <c r="G230" i="8"/>
  <c r="I230" i="8" s="1"/>
  <c r="G231" i="8"/>
  <c r="I231" i="8" s="1"/>
  <c r="G232" i="8"/>
  <c r="I232" i="8" s="1"/>
  <c r="G233" i="8"/>
  <c r="I233" i="8" s="1"/>
  <c r="G234" i="8"/>
  <c r="I234" i="8" s="1"/>
  <c r="G235" i="8"/>
  <c r="I235" i="8" s="1"/>
  <c r="G236" i="8"/>
  <c r="I236" i="8" s="1"/>
  <c r="G237" i="8"/>
  <c r="I237" i="8" s="1"/>
  <c r="G238" i="8"/>
  <c r="I238" i="8" s="1"/>
  <c r="G239" i="8"/>
  <c r="I239" i="8" s="1"/>
  <c r="G240" i="8"/>
  <c r="I240" i="8" s="1"/>
  <c r="G241" i="8"/>
  <c r="I241" i="8" s="1"/>
  <c r="G242" i="8"/>
  <c r="I242" i="8" s="1"/>
  <c r="G243" i="8"/>
  <c r="I243" i="8" s="1"/>
  <c r="G244" i="8"/>
  <c r="I244" i="8" s="1"/>
  <c r="G245" i="8"/>
  <c r="I245" i="8" s="1"/>
  <c r="G246" i="8"/>
  <c r="I246" i="8" s="1"/>
  <c r="G247" i="8"/>
  <c r="I247" i="8" s="1"/>
  <c r="G248" i="8"/>
  <c r="I248" i="8" s="1"/>
  <c r="G249" i="8"/>
  <c r="I249" i="8" s="1"/>
  <c r="G126" i="8"/>
  <c r="I126" i="8" s="1"/>
  <c r="F127" i="8"/>
  <c r="H127" i="8" s="1"/>
  <c r="J127" i="8" s="1"/>
  <c r="F128" i="8"/>
  <c r="H128" i="8" s="1"/>
  <c r="J128" i="8" s="1"/>
  <c r="F129" i="8"/>
  <c r="H129" i="8" s="1"/>
  <c r="J129" i="8" s="1"/>
  <c r="F130" i="8"/>
  <c r="H130" i="8" s="1"/>
  <c r="F131" i="8"/>
  <c r="H131" i="8" s="1"/>
  <c r="J131" i="8" s="1"/>
  <c r="F132" i="8"/>
  <c r="H132" i="8" s="1"/>
  <c r="J132" i="8" s="1"/>
  <c r="F133" i="8"/>
  <c r="H133" i="8" s="1"/>
  <c r="J133" i="8" s="1"/>
  <c r="F134" i="8"/>
  <c r="H134" i="8" s="1"/>
  <c r="F135" i="8"/>
  <c r="H135" i="8" s="1"/>
  <c r="J135" i="8" s="1"/>
  <c r="F136" i="8"/>
  <c r="H136" i="8" s="1"/>
  <c r="J136" i="8" s="1"/>
  <c r="F137" i="8"/>
  <c r="H137" i="8" s="1"/>
  <c r="J137" i="8" s="1"/>
  <c r="F138" i="8"/>
  <c r="H138" i="8" s="1"/>
  <c r="F139" i="8"/>
  <c r="H139" i="8" s="1"/>
  <c r="J139" i="8" s="1"/>
  <c r="F140" i="8"/>
  <c r="H140" i="8" s="1"/>
  <c r="J140" i="8" s="1"/>
  <c r="F141" i="8"/>
  <c r="H141" i="8" s="1"/>
  <c r="J141" i="8" s="1"/>
  <c r="F142" i="8"/>
  <c r="H142" i="8" s="1"/>
  <c r="F143" i="8"/>
  <c r="H143" i="8" s="1"/>
  <c r="J143" i="8" s="1"/>
  <c r="F144" i="8"/>
  <c r="H144" i="8" s="1"/>
  <c r="J144" i="8" s="1"/>
  <c r="F145" i="8"/>
  <c r="H145" i="8" s="1"/>
  <c r="J145" i="8" s="1"/>
  <c r="F146" i="8"/>
  <c r="H146" i="8" s="1"/>
  <c r="F147" i="8"/>
  <c r="H147" i="8" s="1"/>
  <c r="J147" i="8" s="1"/>
  <c r="F148" i="8"/>
  <c r="H148" i="8" s="1"/>
  <c r="J148" i="8" s="1"/>
  <c r="F149" i="8"/>
  <c r="H149" i="8" s="1"/>
  <c r="J149" i="8" s="1"/>
  <c r="F150" i="8"/>
  <c r="H150" i="8" s="1"/>
  <c r="F151" i="8"/>
  <c r="H151" i="8" s="1"/>
  <c r="J151" i="8" s="1"/>
  <c r="F152" i="8"/>
  <c r="H152" i="8" s="1"/>
  <c r="J152" i="8" s="1"/>
  <c r="F153" i="8"/>
  <c r="H153" i="8" s="1"/>
  <c r="J153" i="8" s="1"/>
  <c r="F154" i="8"/>
  <c r="H154" i="8" s="1"/>
  <c r="F155" i="8"/>
  <c r="H155" i="8" s="1"/>
  <c r="J155" i="8" s="1"/>
  <c r="F156" i="8"/>
  <c r="H156" i="8" s="1"/>
  <c r="J156" i="8" s="1"/>
  <c r="F157" i="8"/>
  <c r="H157" i="8" s="1"/>
  <c r="J157" i="8" s="1"/>
  <c r="F158" i="8"/>
  <c r="H158" i="8" s="1"/>
  <c r="F159" i="8"/>
  <c r="H159" i="8" s="1"/>
  <c r="J159" i="8" s="1"/>
  <c r="F160" i="8"/>
  <c r="H160" i="8" s="1"/>
  <c r="J160" i="8" s="1"/>
  <c r="F161" i="8"/>
  <c r="H161" i="8" s="1"/>
  <c r="J161" i="8" s="1"/>
  <c r="F162" i="8"/>
  <c r="H162" i="8" s="1"/>
  <c r="F163" i="8"/>
  <c r="H163" i="8" s="1"/>
  <c r="J163" i="8" s="1"/>
  <c r="F164" i="8"/>
  <c r="H164" i="8" s="1"/>
  <c r="J164" i="8" s="1"/>
  <c r="F165" i="8"/>
  <c r="H165" i="8" s="1"/>
  <c r="J165" i="8" s="1"/>
  <c r="F166" i="8"/>
  <c r="H166" i="8" s="1"/>
  <c r="F167" i="8"/>
  <c r="H167" i="8" s="1"/>
  <c r="J167" i="8" s="1"/>
  <c r="F168" i="8"/>
  <c r="H168" i="8" s="1"/>
  <c r="J168" i="8" s="1"/>
  <c r="F169" i="8"/>
  <c r="H169" i="8" s="1"/>
  <c r="J169" i="8" s="1"/>
  <c r="F170" i="8"/>
  <c r="H170" i="8" s="1"/>
  <c r="F171" i="8"/>
  <c r="H171" i="8" s="1"/>
  <c r="J171" i="8" s="1"/>
  <c r="F172" i="8"/>
  <c r="H172" i="8" s="1"/>
  <c r="J172" i="8" s="1"/>
  <c r="F173" i="8"/>
  <c r="H173" i="8" s="1"/>
  <c r="J173" i="8" s="1"/>
  <c r="F174" i="8"/>
  <c r="H174" i="8" s="1"/>
  <c r="F175" i="8"/>
  <c r="H175" i="8" s="1"/>
  <c r="J175" i="8" s="1"/>
  <c r="F176" i="8"/>
  <c r="H176" i="8" s="1"/>
  <c r="J176" i="8" s="1"/>
  <c r="F177" i="8"/>
  <c r="H177" i="8" s="1"/>
  <c r="J177" i="8" s="1"/>
  <c r="F178" i="8"/>
  <c r="H178" i="8" s="1"/>
  <c r="F179" i="8"/>
  <c r="H179" i="8" s="1"/>
  <c r="J179" i="8" s="1"/>
  <c r="F180" i="8"/>
  <c r="H180" i="8" s="1"/>
  <c r="J180" i="8" s="1"/>
  <c r="F181" i="8"/>
  <c r="H181" i="8" s="1"/>
  <c r="J181" i="8" s="1"/>
  <c r="F182" i="8"/>
  <c r="H182" i="8" s="1"/>
  <c r="F183" i="8"/>
  <c r="H183" i="8" s="1"/>
  <c r="J183" i="8" s="1"/>
  <c r="F184" i="8"/>
  <c r="H184" i="8" s="1"/>
  <c r="J184" i="8" s="1"/>
  <c r="F185" i="8"/>
  <c r="H185" i="8" s="1"/>
  <c r="J185" i="8" s="1"/>
  <c r="F186" i="8"/>
  <c r="H186" i="8" s="1"/>
  <c r="F187" i="8"/>
  <c r="H187" i="8" s="1"/>
  <c r="J187" i="8" s="1"/>
  <c r="F188" i="8"/>
  <c r="H188" i="8" s="1"/>
  <c r="J188" i="8" s="1"/>
  <c r="F189" i="8"/>
  <c r="H189" i="8" s="1"/>
  <c r="J189" i="8" s="1"/>
  <c r="F190" i="8"/>
  <c r="H190" i="8" s="1"/>
  <c r="F191" i="8"/>
  <c r="H191" i="8" s="1"/>
  <c r="J191" i="8" s="1"/>
  <c r="F192" i="8"/>
  <c r="H192" i="8" s="1"/>
  <c r="J192" i="8" s="1"/>
  <c r="F193" i="8"/>
  <c r="H193" i="8" s="1"/>
  <c r="J193" i="8" s="1"/>
  <c r="F194" i="8"/>
  <c r="H194" i="8" s="1"/>
  <c r="F195" i="8"/>
  <c r="H195" i="8" s="1"/>
  <c r="J195" i="8" s="1"/>
  <c r="F196" i="8"/>
  <c r="H196" i="8" s="1"/>
  <c r="J196" i="8" s="1"/>
  <c r="F197" i="8"/>
  <c r="H197" i="8" s="1"/>
  <c r="J197" i="8" s="1"/>
  <c r="F198" i="8"/>
  <c r="H198" i="8" s="1"/>
  <c r="F199" i="8"/>
  <c r="H199" i="8" s="1"/>
  <c r="J199" i="8" s="1"/>
  <c r="F200" i="8"/>
  <c r="H200" i="8" s="1"/>
  <c r="J200" i="8" s="1"/>
  <c r="F201" i="8"/>
  <c r="H201" i="8" s="1"/>
  <c r="J201" i="8" s="1"/>
  <c r="F202" i="8"/>
  <c r="H202" i="8" s="1"/>
  <c r="F203" i="8"/>
  <c r="H203" i="8" s="1"/>
  <c r="J203" i="8" s="1"/>
  <c r="F204" i="8"/>
  <c r="H204" i="8" s="1"/>
  <c r="J204" i="8" s="1"/>
  <c r="F205" i="8"/>
  <c r="H205" i="8" s="1"/>
  <c r="J205" i="8" s="1"/>
  <c r="F206" i="8"/>
  <c r="H206" i="8" s="1"/>
  <c r="F207" i="8"/>
  <c r="H207" i="8" s="1"/>
  <c r="J207" i="8" s="1"/>
  <c r="F208" i="8"/>
  <c r="H208" i="8" s="1"/>
  <c r="J208" i="8" s="1"/>
  <c r="F209" i="8"/>
  <c r="H209" i="8" s="1"/>
  <c r="J209" i="8" s="1"/>
  <c r="F210" i="8"/>
  <c r="H210" i="8" s="1"/>
  <c r="F211" i="8"/>
  <c r="H211" i="8" s="1"/>
  <c r="J211" i="8" s="1"/>
  <c r="F212" i="8"/>
  <c r="H212" i="8" s="1"/>
  <c r="J212" i="8" s="1"/>
  <c r="F213" i="8"/>
  <c r="H213" i="8" s="1"/>
  <c r="J213" i="8" s="1"/>
  <c r="F214" i="8"/>
  <c r="H214" i="8" s="1"/>
  <c r="F215" i="8"/>
  <c r="H215" i="8" s="1"/>
  <c r="J215" i="8" s="1"/>
  <c r="F216" i="8"/>
  <c r="H216" i="8" s="1"/>
  <c r="J216" i="8" s="1"/>
  <c r="F217" i="8"/>
  <c r="H217" i="8" s="1"/>
  <c r="J217" i="8" s="1"/>
  <c r="F218" i="8"/>
  <c r="H218" i="8" s="1"/>
  <c r="F219" i="8"/>
  <c r="H219" i="8" s="1"/>
  <c r="J219" i="8" s="1"/>
  <c r="F220" i="8"/>
  <c r="H220" i="8" s="1"/>
  <c r="J220" i="8" s="1"/>
  <c r="F221" i="8"/>
  <c r="H221" i="8" s="1"/>
  <c r="J221" i="8" s="1"/>
  <c r="F222" i="8"/>
  <c r="H222" i="8" s="1"/>
  <c r="F223" i="8"/>
  <c r="H223" i="8" s="1"/>
  <c r="J223" i="8" s="1"/>
  <c r="F224" i="8"/>
  <c r="H224" i="8" s="1"/>
  <c r="J224" i="8" s="1"/>
  <c r="F225" i="8"/>
  <c r="H225" i="8" s="1"/>
  <c r="J225" i="8" s="1"/>
  <c r="F226" i="8"/>
  <c r="H226" i="8" s="1"/>
  <c r="F227" i="8"/>
  <c r="H227" i="8" s="1"/>
  <c r="J227" i="8" s="1"/>
  <c r="F228" i="8"/>
  <c r="H228" i="8" s="1"/>
  <c r="J228" i="8" s="1"/>
  <c r="F229" i="8"/>
  <c r="H229" i="8" s="1"/>
  <c r="J229" i="8" s="1"/>
  <c r="F230" i="8"/>
  <c r="H230" i="8" s="1"/>
  <c r="F231" i="8"/>
  <c r="H231" i="8" s="1"/>
  <c r="J231" i="8" s="1"/>
  <c r="F232" i="8"/>
  <c r="H232" i="8" s="1"/>
  <c r="J232" i="8" s="1"/>
  <c r="F233" i="8"/>
  <c r="H233" i="8" s="1"/>
  <c r="J233" i="8" s="1"/>
  <c r="F234" i="8"/>
  <c r="H234" i="8" s="1"/>
  <c r="F235" i="8"/>
  <c r="H235" i="8" s="1"/>
  <c r="J235" i="8" s="1"/>
  <c r="F236" i="8"/>
  <c r="H236" i="8" s="1"/>
  <c r="J236" i="8" s="1"/>
  <c r="F237" i="8"/>
  <c r="H237" i="8" s="1"/>
  <c r="J237" i="8" s="1"/>
  <c r="F238" i="8"/>
  <c r="H238" i="8" s="1"/>
  <c r="F239" i="8"/>
  <c r="H239" i="8" s="1"/>
  <c r="J239" i="8" s="1"/>
  <c r="F240" i="8"/>
  <c r="H240" i="8" s="1"/>
  <c r="J240" i="8" s="1"/>
  <c r="F241" i="8"/>
  <c r="H241" i="8" s="1"/>
  <c r="J241" i="8" s="1"/>
  <c r="F242" i="8"/>
  <c r="H242" i="8" s="1"/>
  <c r="F243" i="8"/>
  <c r="H243" i="8" s="1"/>
  <c r="J243" i="8" s="1"/>
  <c r="F244" i="8"/>
  <c r="H244" i="8" s="1"/>
  <c r="J244" i="8" s="1"/>
  <c r="F245" i="8"/>
  <c r="H245" i="8" s="1"/>
  <c r="J245" i="8" s="1"/>
  <c r="F246" i="8"/>
  <c r="H246" i="8" s="1"/>
  <c r="F247" i="8"/>
  <c r="H247" i="8" s="1"/>
  <c r="J247" i="8" s="1"/>
  <c r="F248" i="8"/>
  <c r="H248" i="8" s="1"/>
  <c r="J248" i="8" s="1"/>
  <c r="F249" i="8"/>
  <c r="H249" i="8" s="1"/>
  <c r="J249" i="8" s="1"/>
  <c r="F126" i="8"/>
  <c r="H126" i="8" s="1"/>
  <c r="J126" i="8" s="1"/>
  <c r="G65" i="8"/>
  <c r="I65" i="8" s="1"/>
  <c r="G66" i="8"/>
  <c r="I66" i="8" s="1"/>
  <c r="G67" i="8"/>
  <c r="I67" i="8" s="1"/>
  <c r="G68" i="8"/>
  <c r="I68" i="8" s="1"/>
  <c r="G69" i="8"/>
  <c r="I69" i="8" s="1"/>
  <c r="G70" i="8"/>
  <c r="I70" i="8" s="1"/>
  <c r="G71" i="8"/>
  <c r="I71" i="8" s="1"/>
  <c r="G72" i="8"/>
  <c r="I72" i="8" s="1"/>
  <c r="G73" i="8"/>
  <c r="I73" i="8" s="1"/>
  <c r="G74" i="8"/>
  <c r="I74" i="8" s="1"/>
  <c r="G75" i="8"/>
  <c r="I75" i="8" s="1"/>
  <c r="G76" i="8"/>
  <c r="I76" i="8" s="1"/>
  <c r="G77" i="8"/>
  <c r="I77" i="8" s="1"/>
  <c r="G78" i="8"/>
  <c r="I78" i="8" s="1"/>
  <c r="G79" i="8"/>
  <c r="I79" i="8" s="1"/>
  <c r="G80" i="8"/>
  <c r="I80" i="8" s="1"/>
  <c r="G81" i="8"/>
  <c r="I81" i="8" s="1"/>
  <c r="G82" i="8"/>
  <c r="I82" i="8" s="1"/>
  <c r="G83" i="8"/>
  <c r="I83" i="8" s="1"/>
  <c r="G84" i="8"/>
  <c r="I84" i="8" s="1"/>
  <c r="G85" i="8"/>
  <c r="I85" i="8" s="1"/>
  <c r="G86" i="8"/>
  <c r="I86" i="8" s="1"/>
  <c r="G87" i="8"/>
  <c r="I87" i="8" s="1"/>
  <c r="G88" i="8"/>
  <c r="I88" i="8" s="1"/>
  <c r="G89" i="8"/>
  <c r="I89" i="8" s="1"/>
  <c r="G90" i="8"/>
  <c r="I90" i="8" s="1"/>
  <c r="G91" i="8"/>
  <c r="I91" i="8" s="1"/>
  <c r="G92" i="8"/>
  <c r="I92" i="8" s="1"/>
  <c r="G93" i="8"/>
  <c r="I93" i="8" s="1"/>
  <c r="G94" i="8"/>
  <c r="I94" i="8" s="1"/>
  <c r="G95" i="8"/>
  <c r="I95" i="8" s="1"/>
  <c r="G96" i="8"/>
  <c r="I96" i="8" s="1"/>
  <c r="G97" i="8"/>
  <c r="I97" i="8" s="1"/>
  <c r="G98" i="8"/>
  <c r="I98" i="8" s="1"/>
  <c r="G99" i="8"/>
  <c r="I99" i="8" s="1"/>
  <c r="G100" i="8"/>
  <c r="I100" i="8" s="1"/>
  <c r="G101" i="8"/>
  <c r="I101" i="8" s="1"/>
  <c r="G102" i="8"/>
  <c r="I102" i="8" s="1"/>
  <c r="G103" i="8"/>
  <c r="I103" i="8" s="1"/>
  <c r="G104" i="8"/>
  <c r="I104" i="8" s="1"/>
  <c r="G105" i="8"/>
  <c r="I105" i="8" s="1"/>
  <c r="G106" i="8"/>
  <c r="I106" i="8" s="1"/>
  <c r="G107" i="8"/>
  <c r="I107" i="8" s="1"/>
  <c r="G108" i="8"/>
  <c r="I108" i="8" s="1"/>
  <c r="G109" i="8"/>
  <c r="I109" i="8" s="1"/>
  <c r="G110" i="8"/>
  <c r="I110" i="8" s="1"/>
  <c r="G111" i="8"/>
  <c r="I111" i="8" s="1"/>
  <c r="G112" i="8"/>
  <c r="I112" i="8" s="1"/>
  <c r="G113" i="8"/>
  <c r="I113" i="8" s="1"/>
  <c r="G114" i="8"/>
  <c r="I114" i="8" s="1"/>
  <c r="G115" i="8"/>
  <c r="I115" i="8" s="1"/>
  <c r="G116" i="8"/>
  <c r="I116" i="8" s="1"/>
  <c r="G117" i="8"/>
  <c r="I117" i="8" s="1"/>
  <c r="G118" i="8"/>
  <c r="I118" i="8" s="1"/>
  <c r="G119" i="8"/>
  <c r="I119" i="8" s="1"/>
  <c r="G120" i="8"/>
  <c r="I120" i="8" s="1"/>
  <c r="G121" i="8"/>
  <c r="I121" i="8" s="1"/>
  <c r="G122" i="8"/>
  <c r="I122" i="8" s="1"/>
  <c r="G123" i="8"/>
  <c r="I123" i="8" s="1"/>
  <c r="F64" i="8"/>
  <c r="H64" i="8" s="1"/>
  <c r="G64" i="8"/>
  <c r="I64" i="8" s="1"/>
  <c r="F65" i="8"/>
  <c r="H65" i="8" s="1"/>
  <c r="F66" i="8"/>
  <c r="H66" i="8" s="1"/>
  <c r="F67" i="8"/>
  <c r="H67" i="8" s="1"/>
  <c r="F68" i="8"/>
  <c r="H68" i="8" s="1"/>
  <c r="F69" i="8"/>
  <c r="H69" i="8" s="1"/>
  <c r="F70" i="8"/>
  <c r="H70" i="8" s="1"/>
  <c r="F71" i="8"/>
  <c r="H71" i="8" s="1"/>
  <c r="F72" i="8"/>
  <c r="H72" i="8" s="1"/>
  <c r="F73" i="8"/>
  <c r="H73" i="8" s="1"/>
  <c r="F74" i="8"/>
  <c r="H74" i="8" s="1"/>
  <c r="F75" i="8"/>
  <c r="H75" i="8" s="1"/>
  <c r="F76" i="8"/>
  <c r="H76" i="8" s="1"/>
  <c r="F77" i="8"/>
  <c r="H77" i="8" s="1"/>
  <c r="F78" i="8"/>
  <c r="H78" i="8" s="1"/>
  <c r="F79" i="8"/>
  <c r="H79" i="8" s="1"/>
  <c r="F80" i="8"/>
  <c r="H80" i="8" s="1"/>
  <c r="F81" i="8"/>
  <c r="H81" i="8" s="1"/>
  <c r="F82" i="8"/>
  <c r="H82" i="8" s="1"/>
  <c r="F83" i="8"/>
  <c r="H83" i="8" s="1"/>
  <c r="F84" i="8"/>
  <c r="H84" i="8" s="1"/>
  <c r="F85" i="8"/>
  <c r="H85" i="8" s="1"/>
  <c r="F86" i="8"/>
  <c r="H86" i="8" s="1"/>
  <c r="F87" i="8"/>
  <c r="H87" i="8" s="1"/>
  <c r="F88" i="8"/>
  <c r="H88" i="8" s="1"/>
  <c r="F89" i="8"/>
  <c r="H89" i="8" s="1"/>
  <c r="F90" i="8"/>
  <c r="H90" i="8" s="1"/>
  <c r="F91" i="8"/>
  <c r="H91" i="8" s="1"/>
  <c r="F92" i="8"/>
  <c r="H92" i="8" s="1"/>
  <c r="F93" i="8"/>
  <c r="H93" i="8" s="1"/>
  <c r="F94" i="8"/>
  <c r="H94" i="8" s="1"/>
  <c r="F95" i="8"/>
  <c r="H95" i="8" s="1"/>
  <c r="F96" i="8"/>
  <c r="H96" i="8" s="1"/>
  <c r="F97" i="8"/>
  <c r="H97" i="8" s="1"/>
  <c r="F98" i="8"/>
  <c r="H98" i="8" s="1"/>
  <c r="F99" i="8"/>
  <c r="H99" i="8" s="1"/>
  <c r="F100" i="8"/>
  <c r="H100" i="8" s="1"/>
  <c r="F101" i="8"/>
  <c r="H101" i="8" s="1"/>
  <c r="F102" i="8"/>
  <c r="H102" i="8" s="1"/>
  <c r="F103" i="8"/>
  <c r="H103" i="8" s="1"/>
  <c r="F104" i="8"/>
  <c r="H104" i="8" s="1"/>
  <c r="F105" i="8"/>
  <c r="H105" i="8" s="1"/>
  <c r="F106" i="8"/>
  <c r="H106" i="8" s="1"/>
  <c r="F107" i="8"/>
  <c r="H107" i="8" s="1"/>
  <c r="F108" i="8"/>
  <c r="H108" i="8" s="1"/>
  <c r="F109" i="8"/>
  <c r="H109" i="8" s="1"/>
  <c r="F110" i="8"/>
  <c r="H110" i="8" s="1"/>
  <c r="F111" i="8"/>
  <c r="H111" i="8" s="1"/>
  <c r="F112" i="8"/>
  <c r="H112" i="8" s="1"/>
  <c r="F113" i="8"/>
  <c r="H113" i="8" s="1"/>
  <c r="F114" i="8"/>
  <c r="H114" i="8" s="1"/>
  <c r="F115" i="8"/>
  <c r="H115" i="8" s="1"/>
  <c r="F116" i="8"/>
  <c r="H116" i="8" s="1"/>
  <c r="F117" i="8"/>
  <c r="H117" i="8" s="1"/>
  <c r="F118" i="8"/>
  <c r="H118" i="8" s="1"/>
  <c r="F119" i="8"/>
  <c r="H119" i="8" s="1"/>
  <c r="F120" i="8"/>
  <c r="H120" i="8" s="1"/>
  <c r="F121" i="8"/>
  <c r="H121" i="8" s="1"/>
  <c r="F122" i="8"/>
  <c r="H122" i="8" s="1"/>
  <c r="F123" i="8"/>
  <c r="H123" i="8" s="1"/>
  <c r="G3" i="8"/>
  <c r="I3" i="8" s="1"/>
  <c r="G4" i="8"/>
  <c r="I4" i="8" s="1"/>
  <c r="G5" i="8"/>
  <c r="I5" i="8" s="1"/>
  <c r="G6" i="8"/>
  <c r="I6" i="8" s="1"/>
  <c r="G7" i="8"/>
  <c r="I7" i="8" s="1"/>
  <c r="G8" i="8"/>
  <c r="I8" i="8" s="1"/>
  <c r="G9" i="8"/>
  <c r="I9" i="8" s="1"/>
  <c r="G10" i="8"/>
  <c r="I10" i="8" s="1"/>
  <c r="G11" i="8"/>
  <c r="I11" i="8" s="1"/>
  <c r="G12" i="8"/>
  <c r="I12" i="8" s="1"/>
  <c r="G13" i="8"/>
  <c r="I13" i="8" s="1"/>
  <c r="G14" i="8"/>
  <c r="I14" i="8" s="1"/>
  <c r="G15" i="8"/>
  <c r="I15" i="8" s="1"/>
  <c r="G16" i="8"/>
  <c r="I16" i="8" s="1"/>
  <c r="G17" i="8"/>
  <c r="I17" i="8" s="1"/>
  <c r="G18" i="8"/>
  <c r="I18" i="8" s="1"/>
  <c r="G19" i="8"/>
  <c r="I19" i="8" s="1"/>
  <c r="G20" i="8"/>
  <c r="I20" i="8" s="1"/>
  <c r="G21" i="8"/>
  <c r="I21" i="8" s="1"/>
  <c r="G22" i="8"/>
  <c r="I22" i="8" s="1"/>
  <c r="G23" i="8"/>
  <c r="I23" i="8" s="1"/>
  <c r="G24" i="8"/>
  <c r="I24" i="8" s="1"/>
  <c r="G25" i="8"/>
  <c r="I25" i="8" s="1"/>
  <c r="G26" i="8"/>
  <c r="I26" i="8" s="1"/>
  <c r="G27" i="8"/>
  <c r="I27" i="8" s="1"/>
  <c r="G28" i="8"/>
  <c r="I28" i="8" s="1"/>
  <c r="G29" i="8"/>
  <c r="I29" i="8" s="1"/>
  <c r="G30" i="8"/>
  <c r="I30" i="8" s="1"/>
  <c r="G31" i="8"/>
  <c r="I31" i="8" s="1"/>
  <c r="G32" i="8"/>
  <c r="I32" i="8" s="1"/>
  <c r="G33" i="8"/>
  <c r="I33" i="8" s="1"/>
  <c r="G34" i="8"/>
  <c r="I34" i="8" s="1"/>
  <c r="G35" i="8"/>
  <c r="I35" i="8" s="1"/>
  <c r="G36" i="8"/>
  <c r="I36" i="8" s="1"/>
  <c r="G37" i="8"/>
  <c r="I37" i="8" s="1"/>
  <c r="G38" i="8"/>
  <c r="I38" i="8" s="1"/>
  <c r="G39" i="8"/>
  <c r="I39" i="8" s="1"/>
  <c r="G40" i="8"/>
  <c r="I40" i="8" s="1"/>
  <c r="G41" i="8"/>
  <c r="I41" i="8" s="1"/>
  <c r="G42" i="8"/>
  <c r="I42" i="8" s="1"/>
  <c r="G43" i="8"/>
  <c r="I43" i="8" s="1"/>
  <c r="G44" i="8"/>
  <c r="I44" i="8" s="1"/>
  <c r="G45" i="8"/>
  <c r="I45" i="8" s="1"/>
  <c r="G46" i="8"/>
  <c r="I46" i="8" s="1"/>
  <c r="G47" i="8"/>
  <c r="I47" i="8" s="1"/>
  <c r="G48" i="8"/>
  <c r="I48" i="8" s="1"/>
  <c r="G49" i="8"/>
  <c r="I49" i="8" s="1"/>
  <c r="G50" i="8"/>
  <c r="I50" i="8" s="1"/>
  <c r="G51" i="8"/>
  <c r="I51" i="8" s="1"/>
  <c r="G52" i="8"/>
  <c r="I52" i="8" s="1"/>
  <c r="G53" i="8"/>
  <c r="I53" i="8" s="1"/>
  <c r="G54" i="8"/>
  <c r="I54" i="8" s="1"/>
  <c r="G55" i="8"/>
  <c r="I55" i="8" s="1"/>
  <c r="G56" i="8"/>
  <c r="I56" i="8" s="1"/>
  <c r="G57" i="8"/>
  <c r="I57" i="8" s="1"/>
  <c r="G58" i="8"/>
  <c r="I58" i="8" s="1"/>
  <c r="G59" i="8"/>
  <c r="I59" i="8" s="1"/>
  <c r="G60" i="8"/>
  <c r="I60" i="8" s="1"/>
  <c r="G61" i="8"/>
  <c r="I61" i="8" s="1"/>
  <c r="G62" i="8"/>
  <c r="I62" i="8" s="1"/>
  <c r="G63" i="8"/>
  <c r="I63" i="8" s="1"/>
  <c r="G2" i="8"/>
  <c r="I2" i="8" s="1"/>
  <c r="F3" i="8"/>
  <c r="H3" i="8" s="1"/>
  <c r="J3" i="8" s="1"/>
  <c r="F4" i="8"/>
  <c r="H4" i="8" s="1"/>
  <c r="F5" i="8"/>
  <c r="H5" i="8" s="1"/>
  <c r="J5" i="8" s="1"/>
  <c r="F6" i="8"/>
  <c r="H6" i="8" s="1"/>
  <c r="F7" i="8"/>
  <c r="H7" i="8" s="1"/>
  <c r="J7" i="8" s="1"/>
  <c r="F8" i="8"/>
  <c r="H8" i="8" s="1"/>
  <c r="F9" i="8"/>
  <c r="H9" i="8" s="1"/>
  <c r="J9" i="8" s="1"/>
  <c r="F10" i="8"/>
  <c r="H10" i="8" s="1"/>
  <c r="F11" i="8"/>
  <c r="H11" i="8" s="1"/>
  <c r="J11" i="8" s="1"/>
  <c r="F12" i="8"/>
  <c r="H12" i="8" s="1"/>
  <c r="F13" i="8"/>
  <c r="H13" i="8" s="1"/>
  <c r="J13" i="8" s="1"/>
  <c r="F14" i="8"/>
  <c r="H14" i="8" s="1"/>
  <c r="F15" i="8"/>
  <c r="H15" i="8" s="1"/>
  <c r="J15" i="8" s="1"/>
  <c r="F16" i="8"/>
  <c r="H16" i="8" s="1"/>
  <c r="F17" i="8"/>
  <c r="H17" i="8" s="1"/>
  <c r="J17" i="8" s="1"/>
  <c r="F18" i="8"/>
  <c r="H18" i="8" s="1"/>
  <c r="F19" i="8"/>
  <c r="H19" i="8" s="1"/>
  <c r="J19" i="8" s="1"/>
  <c r="F20" i="8"/>
  <c r="H20" i="8" s="1"/>
  <c r="F21" i="8"/>
  <c r="H21" i="8" s="1"/>
  <c r="J21" i="8" s="1"/>
  <c r="F22" i="8"/>
  <c r="H22" i="8" s="1"/>
  <c r="F23" i="8"/>
  <c r="H23" i="8" s="1"/>
  <c r="J23" i="8" s="1"/>
  <c r="F24" i="8"/>
  <c r="H24" i="8" s="1"/>
  <c r="F25" i="8"/>
  <c r="H25" i="8" s="1"/>
  <c r="J25" i="8" s="1"/>
  <c r="F26" i="8"/>
  <c r="H26" i="8" s="1"/>
  <c r="F27" i="8"/>
  <c r="H27" i="8" s="1"/>
  <c r="J27" i="8" s="1"/>
  <c r="F28" i="8"/>
  <c r="H28" i="8" s="1"/>
  <c r="F29" i="8"/>
  <c r="H29" i="8" s="1"/>
  <c r="J29" i="8" s="1"/>
  <c r="F30" i="8"/>
  <c r="H30" i="8" s="1"/>
  <c r="F31" i="8"/>
  <c r="H31" i="8" s="1"/>
  <c r="J31" i="8" s="1"/>
  <c r="F32" i="8"/>
  <c r="H32" i="8" s="1"/>
  <c r="F33" i="8"/>
  <c r="H33" i="8" s="1"/>
  <c r="J33" i="8" s="1"/>
  <c r="F34" i="8"/>
  <c r="H34" i="8" s="1"/>
  <c r="F35" i="8"/>
  <c r="H35" i="8" s="1"/>
  <c r="J35" i="8" s="1"/>
  <c r="F36" i="8"/>
  <c r="H36" i="8" s="1"/>
  <c r="F37" i="8"/>
  <c r="H37" i="8" s="1"/>
  <c r="J37" i="8" s="1"/>
  <c r="F38" i="8"/>
  <c r="H38" i="8" s="1"/>
  <c r="F39" i="8"/>
  <c r="H39" i="8" s="1"/>
  <c r="J39" i="8" s="1"/>
  <c r="F40" i="8"/>
  <c r="H40" i="8" s="1"/>
  <c r="F41" i="8"/>
  <c r="H41" i="8" s="1"/>
  <c r="J41" i="8" s="1"/>
  <c r="F42" i="8"/>
  <c r="H42" i="8" s="1"/>
  <c r="F43" i="8"/>
  <c r="H43" i="8" s="1"/>
  <c r="J43" i="8" s="1"/>
  <c r="F44" i="8"/>
  <c r="H44" i="8" s="1"/>
  <c r="F45" i="8"/>
  <c r="H45" i="8" s="1"/>
  <c r="J45" i="8" s="1"/>
  <c r="F46" i="8"/>
  <c r="H46" i="8" s="1"/>
  <c r="F47" i="8"/>
  <c r="H47" i="8" s="1"/>
  <c r="J47" i="8" s="1"/>
  <c r="F48" i="8"/>
  <c r="H48" i="8" s="1"/>
  <c r="F49" i="8"/>
  <c r="H49" i="8" s="1"/>
  <c r="J49" i="8" s="1"/>
  <c r="F50" i="8"/>
  <c r="H50" i="8" s="1"/>
  <c r="F51" i="8"/>
  <c r="H51" i="8" s="1"/>
  <c r="J51" i="8" s="1"/>
  <c r="F52" i="8"/>
  <c r="H52" i="8" s="1"/>
  <c r="F53" i="8"/>
  <c r="H53" i="8" s="1"/>
  <c r="J53" i="8" s="1"/>
  <c r="F54" i="8"/>
  <c r="H54" i="8" s="1"/>
  <c r="F55" i="8"/>
  <c r="H55" i="8" s="1"/>
  <c r="J55" i="8" s="1"/>
  <c r="F56" i="8"/>
  <c r="H56" i="8" s="1"/>
  <c r="F57" i="8"/>
  <c r="H57" i="8" s="1"/>
  <c r="J57" i="8" s="1"/>
  <c r="F58" i="8"/>
  <c r="H58" i="8" s="1"/>
  <c r="F59" i="8"/>
  <c r="H59" i="8" s="1"/>
  <c r="J59" i="8" s="1"/>
  <c r="F60" i="8"/>
  <c r="H60" i="8" s="1"/>
  <c r="F61" i="8"/>
  <c r="H61" i="8" s="1"/>
  <c r="J61" i="8" s="1"/>
  <c r="F62" i="8"/>
  <c r="H62" i="8" s="1"/>
  <c r="F63" i="8"/>
  <c r="H63" i="8" s="1"/>
  <c r="J63" i="8" s="1"/>
  <c r="F2" i="8"/>
  <c r="H2" i="8" s="1"/>
  <c r="J2" i="8" s="1"/>
  <c r="J120" i="8" l="1"/>
  <c r="J116" i="8"/>
  <c r="J112" i="8"/>
  <c r="J108" i="8"/>
  <c r="J104" i="8"/>
  <c r="J100" i="8"/>
  <c r="J96" i="8"/>
  <c r="J92" i="8"/>
  <c r="J88" i="8"/>
  <c r="J84" i="8"/>
  <c r="J80" i="8"/>
  <c r="J76" i="8"/>
  <c r="J72" i="8"/>
  <c r="J68" i="8"/>
  <c r="J123" i="8"/>
  <c r="J121" i="8"/>
  <c r="J119" i="8"/>
  <c r="J117" i="8"/>
  <c r="J115" i="8"/>
  <c r="J113" i="8"/>
  <c r="J111" i="8"/>
  <c r="J109" i="8"/>
  <c r="J107" i="8"/>
  <c r="J105" i="8"/>
  <c r="J62" i="8"/>
  <c r="J60" i="8"/>
  <c r="J58" i="8"/>
  <c r="J56" i="8"/>
  <c r="J54" i="8"/>
  <c r="J52" i="8"/>
  <c r="J50" i="8"/>
  <c r="J48" i="8"/>
  <c r="J46" i="8"/>
  <c r="J44" i="8"/>
  <c r="J42" i="8"/>
  <c r="J40" i="8"/>
  <c r="J38" i="8"/>
  <c r="J36" i="8"/>
  <c r="J34" i="8"/>
  <c r="J32" i="8"/>
  <c r="J30" i="8"/>
  <c r="J28" i="8"/>
  <c r="J26" i="8"/>
  <c r="J24" i="8"/>
  <c r="J22" i="8"/>
  <c r="J20" i="8"/>
  <c r="J18" i="8"/>
  <c r="J16" i="8"/>
  <c r="J14" i="8"/>
  <c r="J12" i="8"/>
  <c r="J10" i="8"/>
  <c r="J8" i="8"/>
  <c r="J6" i="8"/>
  <c r="J4" i="8"/>
  <c r="J103" i="8"/>
  <c r="J101" i="8"/>
  <c r="J99" i="8"/>
  <c r="J97" i="8"/>
  <c r="J95" i="8"/>
  <c r="J93" i="8"/>
  <c r="J91" i="8"/>
  <c r="J89" i="8"/>
  <c r="J87" i="8"/>
  <c r="J85" i="8"/>
  <c r="J83" i="8"/>
  <c r="J81" i="8"/>
  <c r="J79" i="8"/>
  <c r="J77" i="8"/>
  <c r="J75" i="8"/>
  <c r="J73" i="8"/>
  <c r="J71" i="8"/>
  <c r="J69" i="8"/>
  <c r="J67" i="8"/>
  <c r="J65" i="8"/>
  <c r="J64" i="8"/>
  <c r="J122" i="8"/>
  <c r="J118" i="8"/>
  <c r="J114" i="8"/>
  <c r="J110" i="8"/>
  <c r="J106" i="8"/>
  <c r="J102" i="8"/>
  <c r="J98" i="8"/>
  <c r="J94" i="8"/>
  <c r="J90" i="8"/>
  <c r="J86" i="8"/>
  <c r="J82" i="8"/>
  <c r="J78" i="8"/>
  <c r="J74" i="8"/>
  <c r="J70" i="8"/>
  <c r="J66" i="8"/>
  <c r="J246" i="8"/>
  <c r="J242" i="8"/>
  <c r="J238" i="8"/>
  <c r="J234" i="8"/>
  <c r="J230" i="8"/>
  <c r="J226" i="8"/>
  <c r="J222" i="8"/>
  <c r="J218" i="8"/>
  <c r="J214" i="8"/>
  <c r="J210" i="8"/>
  <c r="J206" i="8"/>
  <c r="J202" i="8"/>
  <c r="J198" i="8"/>
  <c r="J194" i="8"/>
  <c r="J190" i="8"/>
  <c r="J186" i="8"/>
  <c r="J182" i="8"/>
  <c r="J178" i="8"/>
  <c r="J174" i="8"/>
  <c r="J170" i="8"/>
  <c r="J166" i="8"/>
  <c r="J162" i="8"/>
  <c r="J158" i="8"/>
  <c r="J154" i="8"/>
  <c r="J150" i="8"/>
  <c r="J146" i="8"/>
  <c r="J142" i="8"/>
  <c r="J138" i="8"/>
  <c r="J134" i="8"/>
  <c r="J130" i="8"/>
  <c r="N309" i="8"/>
  <c r="O309" i="8" s="1"/>
  <c r="N308" i="8"/>
  <c r="O308" i="8" s="1"/>
  <c r="N307" i="8"/>
  <c r="O307" i="8" s="1"/>
  <c r="N306" i="8"/>
  <c r="O306" i="8" s="1"/>
  <c r="N305" i="8"/>
  <c r="O305" i="8" s="1"/>
  <c r="N304" i="8"/>
  <c r="O304" i="8" s="1"/>
  <c r="N303" i="8"/>
  <c r="O303" i="8" s="1"/>
  <c r="N302" i="8"/>
  <c r="O302" i="8" s="1"/>
  <c r="N301" i="8"/>
  <c r="O301" i="8" s="1"/>
  <c r="N300" i="8"/>
  <c r="O300" i="8" s="1"/>
  <c r="N299" i="8"/>
  <c r="O299" i="8" s="1"/>
  <c r="N298" i="8"/>
  <c r="O298" i="8" s="1"/>
  <c r="N297" i="8"/>
  <c r="O297" i="8" s="1"/>
  <c r="N296" i="8"/>
  <c r="O296" i="8" s="1"/>
  <c r="N295" i="8"/>
  <c r="O295" i="8" s="1"/>
  <c r="N294" i="8"/>
  <c r="O294" i="8" s="1"/>
  <c r="N293" i="8"/>
  <c r="O293" i="8" s="1"/>
  <c r="N292" i="8"/>
  <c r="O292" i="8" s="1"/>
  <c r="N291" i="8"/>
  <c r="O291" i="8" s="1"/>
  <c r="N290" i="8"/>
  <c r="O290" i="8" s="1"/>
  <c r="N289" i="8"/>
  <c r="O289" i="8" s="1"/>
  <c r="N288" i="8"/>
  <c r="O288" i="8" s="1"/>
  <c r="N287" i="8"/>
  <c r="O287" i="8" s="1"/>
  <c r="N286" i="8"/>
  <c r="O286" i="8" s="1"/>
  <c r="N285" i="8"/>
  <c r="O285" i="8" s="1"/>
  <c r="N284" i="8"/>
  <c r="O284" i="8" s="1"/>
  <c r="N283" i="8"/>
  <c r="O283" i="8" s="1"/>
  <c r="N282" i="8"/>
  <c r="O282" i="8" s="1"/>
  <c r="N281" i="8"/>
  <c r="O281" i="8" s="1"/>
  <c r="N280" i="8"/>
  <c r="O280" i="8" s="1"/>
  <c r="N279" i="8"/>
  <c r="O279" i="8" s="1"/>
  <c r="N278" i="8"/>
  <c r="O278" i="8" s="1"/>
  <c r="N277" i="8"/>
  <c r="O277" i="8" s="1"/>
  <c r="N276" i="8"/>
  <c r="O276" i="8" s="1"/>
  <c r="N275" i="8"/>
  <c r="O275" i="8" s="1"/>
  <c r="N274" i="8"/>
  <c r="O274" i="8" s="1"/>
  <c r="N273" i="8"/>
  <c r="O273" i="8" s="1"/>
  <c r="N272" i="8"/>
  <c r="O272" i="8" s="1"/>
  <c r="N271" i="8"/>
  <c r="O271" i="8" s="1"/>
  <c r="N270" i="8"/>
  <c r="O270" i="8" s="1"/>
  <c r="N269" i="8"/>
  <c r="O269" i="8" s="1"/>
  <c r="N268" i="8"/>
  <c r="O268" i="8" s="1"/>
  <c r="N267" i="8"/>
  <c r="O267" i="8" s="1"/>
  <c r="N266" i="8"/>
  <c r="O266" i="8" s="1"/>
  <c r="N265" i="8"/>
  <c r="O265" i="8" s="1"/>
  <c r="N264" i="8"/>
  <c r="O264" i="8" s="1"/>
  <c r="N263" i="8"/>
  <c r="O263" i="8" s="1"/>
  <c r="N262" i="8"/>
  <c r="O262" i="8" s="1"/>
  <c r="N261" i="8"/>
  <c r="O261" i="8" s="1"/>
  <c r="N260" i="8"/>
  <c r="O260" i="8" s="1"/>
  <c r="N259" i="8"/>
  <c r="O259" i="8" s="1"/>
  <c r="N258" i="8"/>
  <c r="O258" i="8" s="1"/>
  <c r="N257" i="8"/>
  <c r="O257" i="8" s="1"/>
  <c r="N256" i="8"/>
  <c r="O256" i="8" s="1"/>
  <c r="N255" i="8"/>
  <c r="O255" i="8" s="1"/>
  <c r="N254" i="8"/>
  <c r="O254" i="8" s="1"/>
  <c r="N253" i="8"/>
  <c r="O253" i="8" s="1"/>
  <c r="N252" i="8"/>
  <c r="O252" i="8" s="1"/>
  <c r="N251" i="8"/>
  <c r="O251" i="8" s="1"/>
  <c r="N250" i="8"/>
  <c r="O250" i="8" s="1"/>
  <c r="N249" i="8" l="1"/>
  <c r="O249" i="8" s="1"/>
  <c r="N248" i="8"/>
  <c r="O248" i="8" s="1"/>
  <c r="N247" i="8"/>
  <c r="O247" i="8" s="1"/>
  <c r="N246" i="8"/>
  <c r="O246" i="8" s="1"/>
  <c r="N245" i="8"/>
  <c r="O245" i="8" s="1"/>
  <c r="N244" i="8"/>
  <c r="O244" i="8" s="1"/>
  <c r="N243" i="8"/>
  <c r="O243" i="8" s="1"/>
  <c r="N242" i="8"/>
  <c r="O242" i="8" s="1"/>
  <c r="N241" i="8"/>
  <c r="O241" i="8" s="1"/>
  <c r="N240" i="8"/>
  <c r="O240" i="8" s="1"/>
  <c r="N239" i="8"/>
  <c r="O239" i="8" s="1"/>
  <c r="N238" i="8"/>
  <c r="O238" i="8" s="1"/>
  <c r="N237" i="8"/>
  <c r="O237" i="8" s="1"/>
  <c r="N236" i="8"/>
  <c r="O236" i="8" s="1"/>
  <c r="N235" i="8"/>
  <c r="O235" i="8" s="1"/>
  <c r="N234" i="8"/>
  <c r="O234" i="8" s="1"/>
  <c r="N233" i="8"/>
  <c r="O233" i="8" s="1"/>
  <c r="N232" i="8"/>
  <c r="O232" i="8" s="1"/>
  <c r="N231" i="8"/>
  <c r="O231" i="8" s="1"/>
  <c r="N230" i="8"/>
  <c r="O230" i="8" s="1"/>
  <c r="N229" i="8"/>
  <c r="O229" i="8" s="1"/>
  <c r="N228" i="8"/>
  <c r="O228" i="8" s="1"/>
  <c r="N227" i="8"/>
  <c r="O227" i="8" s="1"/>
  <c r="N226" i="8"/>
  <c r="O226" i="8" s="1"/>
  <c r="N225" i="8"/>
  <c r="O225" i="8" s="1"/>
  <c r="N224" i="8"/>
  <c r="O224" i="8" s="1"/>
  <c r="N223" i="8"/>
  <c r="O223" i="8" s="1"/>
  <c r="N222" i="8"/>
  <c r="O222" i="8" s="1"/>
  <c r="N221" i="8"/>
  <c r="O221" i="8" s="1"/>
  <c r="N220" i="8"/>
  <c r="O220" i="8" s="1"/>
  <c r="N219" i="8"/>
  <c r="O219" i="8" s="1"/>
  <c r="N218" i="8"/>
  <c r="O218" i="8" s="1"/>
  <c r="N217" i="8"/>
  <c r="O217" i="8" s="1"/>
  <c r="N216" i="8"/>
  <c r="O216" i="8" s="1"/>
  <c r="N215" i="8"/>
  <c r="O215" i="8" s="1"/>
  <c r="N214" i="8"/>
  <c r="O214" i="8" s="1"/>
  <c r="N213" i="8"/>
  <c r="O213" i="8" s="1"/>
  <c r="N212" i="8"/>
  <c r="O212" i="8" s="1"/>
  <c r="N211" i="8"/>
  <c r="O211" i="8" s="1"/>
  <c r="N210" i="8"/>
  <c r="O210" i="8" s="1"/>
  <c r="N209" i="8"/>
  <c r="O209" i="8" s="1"/>
  <c r="N208" i="8"/>
  <c r="O208" i="8" s="1"/>
  <c r="N207" i="8"/>
  <c r="O207" i="8" s="1"/>
  <c r="N206" i="8"/>
  <c r="O206" i="8" s="1"/>
  <c r="N205" i="8"/>
  <c r="O205" i="8" s="1"/>
  <c r="N204" i="8"/>
  <c r="O204" i="8" s="1"/>
  <c r="N203" i="8"/>
  <c r="O203" i="8" s="1"/>
  <c r="N202" i="8"/>
  <c r="O202" i="8" s="1"/>
  <c r="N201" i="8"/>
  <c r="O201" i="8" s="1"/>
  <c r="N200" i="8"/>
  <c r="O200" i="8" s="1"/>
  <c r="N199" i="8"/>
  <c r="O199" i="8" s="1"/>
  <c r="N198" i="8"/>
  <c r="O198" i="8" s="1"/>
  <c r="N197" i="8"/>
  <c r="O197" i="8" s="1"/>
  <c r="N196" i="8"/>
  <c r="O196" i="8" s="1"/>
  <c r="N195" i="8"/>
  <c r="O195" i="8" s="1"/>
  <c r="N194" i="8"/>
  <c r="O194" i="8" s="1"/>
  <c r="N193" i="8"/>
  <c r="O193" i="8" s="1"/>
  <c r="N192" i="8"/>
  <c r="O192" i="8" s="1"/>
  <c r="N191" i="8"/>
  <c r="O191" i="8" s="1"/>
  <c r="N190" i="8"/>
  <c r="O190" i="8" s="1"/>
  <c r="N189" i="8"/>
  <c r="O189" i="8" s="1"/>
  <c r="N188" i="8"/>
  <c r="O188" i="8" s="1"/>
  <c r="N187" i="8"/>
  <c r="O187" i="8" s="1"/>
  <c r="N186" i="8"/>
  <c r="O186" i="8" s="1"/>
  <c r="N185" i="8"/>
  <c r="O185" i="8" s="1"/>
  <c r="N184" i="8"/>
  <c r="O184" i="8" s="1"/>
  <c r="N183" i="8"/>
  <c r="O183" i="8" s="1"/>
  <c r="N182" i="8"/>
  <c r="O182" i="8" s="1"/>
  <c r="N181" i="8"/>
  <c r="O181" i="8" s="1"/>
  <c r="N180" i="8"/>
  <c r="O180" i="8" s="1"/>
  <c r="N179" i="8"/>
  <c r="O179" i="8" s="1"/>
  <c r="N178" i="8"/>
  <c r="O178" i="8" s="1"/>
  <c r="N177" i="8"/>
  <c r="O177" i="8" s="1"/>
  <c r="N176" i="8"/>
  <c r="O176" i="8" s="1"/>
  <c r="N175" i="8"/>
  <c r="O175" i="8" s="1"/>
  <c r="N174" i="8"/>
  <c r="O174" i="8" s="1"/>
  <c r="N173" i="8"/>
  <c r="O173" i="8" s="1"/>
  <c r="N172" i="8"/>
  <c r="O172" i="8" s="1"/>
  <c r="N171" i="8"/>
  <c r="O171" i="8" s="1"/>
  <c r="N170" i="8"/>
  <c r="O170" i="8" s="1"/>
  <c r="N169" i="8"/>
  <c r="O169" i="8" s="1"/>
  <c r="N168" i="8"/>
  <c r="O168" i="8" s="1"/>
  <c r="N167" i="8"/>
  <c r="O167" i="8" s="1"/>
  <c r="N166" i="8"/>
  <c r="O166" i="8" s="1"/>
  <c r="N165" i="8"/>
  <c r="O165" i="8" s="1"/>
  <c r="N164" i="8"/>
  <c r="O164" i="8" s="1"/>
  <c r="N163" i="8"/>
  <c r="O163" i="8" s="1"/>
  <c r="N162" i="8"/>
  <c r="O162" i="8" s="1"/>
  <c r="N161" i="8"/>
  <c r="O161" i="8" s="1"/>
  <c r="N160" i="8"/>
  <c r="O160" i="8" s="1"/>
  <c r="N159" i="8"/>
  <c r="O159" i="8" s="1"/>
  <c r="N158" i="8"/>
  <c r="O158" i="8" s="1"/>
  <c r="N157" i="8"/>
  <c r="O157" i="8" s="1"/>
  <c r="N156" i="8"/>
  <c r="O156" i="8" s="1"/>
  <c r="N155" i="8"/>
  <c r="O155" i="8" s="1"/>
  <c r="N154" i="8"/>
  <c r="O154" i="8" s="1"/>
  <c r="N153" i="8"/>
  <c r="O153" i="8" s="1"/>
  <c r="N152" i="8"/>
  <c r="O152" i="8" s="1"/>
  <c r="N151" i="8"/>
  <c r="O151" i="8" s="1"/>
  <c r="N150" i="8"/>
  <c r="O150" i="8" s="1"/>
  <c r="N149" i="8"/>
  <c r="O149" i="8" s="1"/>
  <c r="N148" i="8"/>
  <c r="O148" i="8" s="1"/>
  <c r="N147" i="8"/>
  <c r="O147" i="8" s="1"/>
  <c r="N146" i="8"/>
  <c r="O146" i="8" s="1"/>
  <c r="N145" i="8"/>
  <c r="O145" i="8" s="1"/>
  <c r="N144" i="8"/>
  <c r="O144" i="8" s="1"/>
  <c r="N143" i="8"/>
  <c r="O143" i="8" s="1"/>
  <c r="N142" i="8"/>
  <c r="O142" i="8" s="1"/>
  <c r="N141" i="8"/>
  <c r="O141" i="8" s="1"/>
  <c r="N140" i="8"/>
  <c r="O140" i="8" s="1"/>
  <c r="N139" i="8"/>
  <c r="O139" i="8" s="1"/>
  <c r="N138" i="8"/>
  <c r="O138" i="8" s="1"/>
  <c r="N127" i="8"/>
  <c r="O127" i="8" s="1"/>
  <c r="N128" i="8"/>
  <c r="O128" i="8" s="1"/>
  <c r="N129" i="8"/>
  <c r="O129" i="8" s="1"/>
  <c r="N130" i="8"/>
  <c r="O130" i="8" s="1"/>
  <c r="N131" i="8"/>
  <c r="O131" i="8" s="1"/>
  <c r="N132" i="8"/>
  <c r="O132" i="8" s="1"/>
  <c r="N133" i="8"/>
  <c r="O133" i="8" s="1"/>
  <c r="N134" i="8"/>
  <c r="O134" i="8" s="1"/>
  <c r="N135" i="8"/>
  <c r="O135" i="8" s="1"/>
  <c r="N136" i="8"/>
  <c r="O136" i="8" s="1"/>
  <c r="N137" i="8"/>
  <c r="O137" i="8" s="1"/>
  <c r="N126" i="8"/>
  <c r="O126" i="8" s="1"/>
  <c r="N123" i="8"/>
  <c r="O123" i="8" s="1"/>
  <c r="N122" i="8"/>
  <c r="O122" i="8" s="1"/>
  <c r="N121" i="8"/>
  <c r="O121" i="8" s="1"/>
  <c r="N120" i="8"/>
  <c r="O120" i="8" s="1"/>
  <c r="N119" i="8"/>
  <c r="O119" i="8" s="1"/>
  <c r="N118" i="8"/>
  <c r="O118" i="8" s="1"/>
  <c r="N117" i="8"/>
  <c r="O117" i="8" s="1"/>
  <c r="N116" i="8"/>
  <c r="O116" i="8" s="1"/>
  <c r="N115" i="8"/>
  <c r="O115" i="8" s="1"/>
  <c r="N114" i="8"/>
  <c r="O114" i="8" s="1"/>
  <c r="N113" i="8"/>
  <c r="O113" i="8" s="1"/>
  <c r="N112" i="8"/>
  <c r="O112" i="8" s="1"/>
  <c r="N111" i="8"/>
  <c r="O111" i="8" s="1"/>
  <c r="N110" i="8"/>
  <c r="O110" i="8" s="1"/>
  <c r="N109" i="8"/>
  <c r="O109" i="8" s="1"/>
  <c r="N108" i="8"/>
  <c r="O108" i="8" s="1"/>
  <c r="N107" i="8"/>
  <c r="O107" i="8" s="1"/>
  <c r="N106" i="8"/>
  <c r="O106" i="8" s="1"/>
  <c r="N105" i="8"/>
  <c r="O105" i="8" s="1"/>
  <c r="N104" i="8"/>
  <c r="O104" i="8" s="1"/>
  <c r="N103" i="8"/>
  <c r="O103" i="8" s="1"/>
  <c r="N102" i="8"/>
  <c r="O102" i="8" s="1"/>
  <c r="N101" i="8"/>
  <c r="O101" i="8" s="1"/>
  <c r="N100" i="8"/>
  <c r="O100" i="8" s="1"/>
  <c r="N99" i="8"/>
  <c r="O99" i="8" s="1"/>
  <c r="N98" i="8"/>
  <c r="O98" i="8" s="1"/>
  <c r="N97" i="8"/>
  <c r="O97" i="8" s="1"/>
  <c r="N96" i="8"/>
  <c r="O96" i="8" s="1"/>
  <c r="N95" i="8"/>
  <c r="O95" i="8" s="1"/>
  <c r="N94" i="8"/>
  <c r="O94" i="8" s="1"/>
  <c r="N93" i="8"/>
  <c r="O93" i="8" s="1"/>
  <c r="N92" i="8"/>
  <c r="O92" i="8" s="1"/>
  <c r="N91" i="8"/>
  <c r="O91" i="8" s="1"/>
  <c r="N90" i="8"/>
  <c r="O90" i="8" s="1"/>
  <c r="N89" i="8"/>
  <c r="O89" i="8" s="1"/>
  <c r="N88" i="8"/>
  <c r="O88" i="8" s="1"/>
  <c r="N87" i="8"/>
  <c r="O87" i="8" s="1"/>
  <c r="N86" i="8"/>
  <c r="O86" i="8" s="1"/>
  <c r="N85" i="8"/>
  <c r="O85" i="8" s="1"/>
  <c r="N84" i="8"/>
  <c r="O84" i="8" s="1"/>
  <c r="N83" i="8"/>
  <c r="O83" i="8" s="1"/>
  <c r="N82" i="8"/>
  <c r="O82" i="8" s="1"/>
  <c r="N81" i="8"/>
  <c r="O81" i="8" s="1"/>
  <c r="N80" i="8"/>
  <c r="O80" i="8" s="1"/>
  <c r="N79" i="8"/>
  <c r="O79" i="8" s="1"/>
  <c r="N78" i="8"/>
  <c r="O78" i="8" s="1"/>
  <c r="N77" i="8"/>
  <c r="O77" i="8" s="1"/>
  <c r="N76" i="8"/>
  <c r="O76" i="8" s="1"/>
  <c r="N75" i="8"/>
  <c r="O75" i="8" s="1"/>
  <c r="N74" i="8"/>
  <c r="O74" i="8" s="1"/>
  <c r="N73" i="8"/>
  <c r="O73" i="8" s="1"/>
  <c r="N72" i="8"/>
  <c r="O72" i="8" s="1"/>
  <c r="N71" i="8"/>
  <c r="O71" i="8" s="1"/>
  <c r="N70" i="8"/>
  <c r="O70" i="8" s="1"/>
  <c r="N69" i="8"/>
  <c r="O69" i="8" s="1"/>
  <c r="N68" i="8"/>
  <c r="O68" i="8" s="1"/>
  <c r="N67" i="8"/>
  <c r="O67" i="8" s="1"/>
  <c r="N66" i="8"/>
  <c r="O66" i="8" s="1"/>
  <c r="N65" i="8"/>
  <c r="O65" i="8" s="1"/>
  <c r="N64" i="8"/>
  <c r="O64" i="8" s="1"/>
  <c r="N3" i="8"/>
  <c r="O3" i="8" s="1"/>
  <c r="N4" i="8"/>
  <c r="O4" i="8" s="1"/>
  <c r="N5" i="8"/>
  <c r="O5" i="8" s="1"/>
  <c r="N6" i="8"/>
  <c r="O6" i="8" s="1"/>
  <c r="N7" i="8"/>
  <c r="O7" i="8" s="1"/>
  <c r="N8" i="8"/>
  <c r="O8" i="8" s="1"/>
  <c r="N9" i="8"/>
  <c r="O9" i="8" s="1"/>
  <c r="N10" i="8"/>
  <c r="O10" i="8" s="1"/>
  <c r="N11" i="8"/>
  <c r="O11" i="8" s="1"/>
  <c r="N12" i="8"/>
  <c r="O12" i="8" s="1"/>
  <c r="N13" i="8"/>
  <c r="O13" i="8" s="1"/>
  <c r="N14" i="8"/>
  <c r="O14" i="8" s="1"/>
  <c r="N15" i="8"/>
  <c r="O15" i="8" s="1"/>
  <c r="N16" i="8"/>
  <c r="O16" i="8" s="1"/>
  <c r="N17" i="8"/>
  <c r="O17" i="8" s="1"/>
  <c r="N18" i="8"/>
  <c r="O18" i="8" s="1"/>
  <c r="N19" i="8"/>
  <c r="O19" i="8" s="1"/>
  <c r="N20" i="8"/>
  <c r="O20" i="8" s="1"/>
  <c r="N21" i="8"/>
  <c r="O21" i="8" s="1"/>
  <c r="N22" i="8"/>
  <c r="O22" i="8" s="1"/>
  <c r="N23" i="8"/>
  <c r="O23" i="8" s="1"/>
  <c r="N24" i="8"/>
  <c r="O24" i="8" s="1"/>
  <c r="N25" i="8"/>
  <c r="O25" i="8" s="1"/>
  <c r="N26" i="8"/>
  <c r="O26" i="8" s="1"/>
  <c r="N27" i="8"/>
  <c r="O27" i="8" s="1"/>
  <c r="N28" i="8"/>
  <c r="O28" i="8" s="1"/>
  <c r="N29" i="8"/>
  <c r="O29" i="8" s="1"/>
  <c r="N30" i="8"/>
  <c r="O30" i="8" s="1"/>
  <c r="N31" i="8"/>
  <c r="O31" i="8" s="1"/>
  <c r="N32" i="8"/>
  <c r="O32" i="8" s="1"/>
  <c r="N33" i="8"/>
  <c r="O33" i="8" s="1"/>
  <c r="N34" i="8"/>
  <c r="O34" i="8" s="1"/>
  <c r="N35" i="8"/>
  <c r="O35" i="8" s="1"/>
  <c r="N36" i="8"/>
  <c r="O36" i="8" s="1"/>
  <c r="N37" i="8"/>
  <c r="O37" i="8" s="1"/>
  <c r="N38" i="8"/>
  <c r="O38" i="8" s="1"/>
  <c r="N39" i="8"/>
  <c r="O39" i="8" s="1"/>
  <c r="N40" i="8"/>
  <c r="O40" i="8" s="1"/>
  <c r="N41" i="8"/>
  <c r="O41" i="8" s="1"/>
  <c r="N42" i="8"/>
  <c r="O42" i="8" s="1"/>
  <c r="N43" i="8"/>
  <c r="O43" i="8" s="1"/>
  <c r="N44" i="8"/>
  <c r="O44" i="8" s="1"/>
  <c r="N45" i="8"/>
  <c r="O45" i="8" s="1"/>
  <c r="N46" i="8"/>
  <c r="O46" i="8" s="1"/>
  <c r="N47" i="8"/>
  <c r="O47" i="8" s="1"/>
  <c r="N48" i="8"/>
  <c r="O48" i="8" s="1"/>
  <c r="N49" i="8"/>
  <c r="O49" i="8" s="1"/>
  <c r="N50" i="8"/>
  <c r="O50" i="8" s="1"/>
  <c r="N51" i="8"/>
  <c r="O51" i="8" s="1"/>
  <c r="N52" i="8"/>
  <c r="O52" i="8" s="1"/>
  <c r="N53" i="8"/>
  <c r="O53" i="8" s="1"/>
  <c r="N54" i="8"/>
  <c r="O54" i="8" s="1"/>
  <c r="N55" i="8"/>
  <c r="O55" i="8" s="1"/>
  <c r="N56" i="8"/>
  <c r="O56" i="8" s="1"/>
  <c r="N57" i="8"/>
  <c r="O57" i="8" s="1"/>
  <c r="N58" i="8"/>
  <c r="O58" i="8" s="1"/>
  <c r="N59" i="8"/>
  <c r="O59" i="8" s="1"/>
  <c r="N60" i="8"/>
  <c r="O60" i="8" s="1"/>
  <c r="N61" i="8"/>
  <c r="O61" i="8" s="1"/>
  <c r="N62" i="8"/>
  <c r="O62" i="8" s="1"/>
  <c r="N63" i="8"/>
  <c r="O63" i="8" s="1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K73" i="4"/>
  <c r="K72" i="4"/>
  <c r="K71" i="4"/>
  <c r="K70" i="4"/>
  <c r="K69" i="4"/>
  <c r="K68" i="4"/>
  <c r="K67" i="4"/>
  <c r="K66" i="4"/>
  <c r="J73" i="4"/>
  <c r="J72" i="4"/>
  <c r="J71" i="4"/>
  <c r="J70" i="4"/>
  <c r="J69" i="4"/>
  <c r="J68" i="4"/>
  <c r="J67" i="4"/>
  <c r="J66" i="4"/>
  <c r="K65" i="4"/>
  <c r="K64" i="4"/>
  <c r="K63" i="4"/>
  <c r="K62" i="4"/>
  <c r="K61" i="4"/>
  <c r="K60" i="4"/>
  <c r="K59" i="4"/>
  <c r="K58" i="4"/>
  <c r="J65" i="4"/>
  <c r="J64" i="4"/>
  <c r="J63" i="4"/>
  <c r="J62" i="4"/>
  <c r="J61" i="4"/>
  <c r="J60" i="4"/>
  <c r="J59" i="4"/>
  <c r="J58" i="4"/>
  <c r="K57" i="4"/>
  <c r="K56" i="4"/>
  <c r="K55" i="4"/>
  <c r="K54" i="4"/>
  <c r="K53" i="4"/>
  <c r="K52" i="4"/>
  <c r="K51" i="4"/>
  <c r="K50" i="4"/>
  <c r="J57" i="4"/>
  <c r="J56" i="4"/>
  <c r="J55" i="4"/>
  <c r="J54" i="4"/>
  <c r="J53" i="4"/>
  <c r="J52" i="4"/>
  <c r="J51" i="4"/>
  <c r="J50" i="4"/>
  <c r="J27" i="4"/>
  <c r="K27" i="4"/>
  <c r="J28" i="4"/>
  <c r="K28" i="4"/>
  <c r="J29" i="4"/>
  <c r="K29" i="4"/>
  <c r="J30" i="4"/>
  <c r="K30" i="4"/>
  <c r="J31" i="4"/>
  <c r="K31" i="4"/>
  <c r="J32" i="4"/>
  <c r="K32" i="4"/>
  <c r="J33" i="4"/>
  <c r="K33" i="4"/>
  <c r="J34" i="4"/>
  <c r="K34" i="4"/>
  <c r="J35" i="4"/>
  <c r="K35" i="4"/>
  <c r="J36" i="4"/>
  <c r="K36" i="4"/>
  <c r="J37" i="4"/>
  <c r="K37" i="4"/>
  <c r="J38" i="4"/>
  <c r="K38" i="4"/>
  <c r="J39" i="4"/>
  <c r="K39" i="4"/>
  <c r="J40" i="4"/>
  <c r="K40" i="4"/>
  <c r="J41" i="4"/>
  <c r="K41" i="4"/>
  <c r="J42" i="4"/>
  <c r="K42" i="4"/>
  <c r="J43" i="4"/>
  <c r="K43" i="4"/>
  <c r="J44" i="4"/>
  <c r="K44" i="4"/>
  <c r="J45" i="4"/>
  <c r="K45" i="4"/>
  <c r="J46" i="4"/>
  <c r="K46" i="4"/>
  <c r="J47" i="4"/>
  <c r="K47" i="4"/>
  <c r="J48" i="4"/>
  <c r="K48" i="4"/>
  <c r="J49" i="4"/>
  <c r="K49" i="4"/>
  <c r="K26" i="4"/>
  <c r="J26" i="4"/>
</calcChain>
</file>

<file path=xl/sharedStrings.xml><?xml version="1.0" encoding="utf-8"?>
<sst xmlns="http://schemas.openxmlformats.org/spreadsheetml/2006/main" count="1961" uniqueCount="103">
  <si>
    <t>Hyalella azteca</t>
  </si>
  <si>
    <t>Chironomus dilutus</t>
  </si>
  <si>
    <t>Lumbriculus variegatus</t>
  </si>
  <si>
    <t>Neocloeon triangulifer</t>
  </si>
  <si>
    <t>IMI</t>
  </si>
  <si>
    <t>TBZ</t>
  </si>
  <si>
    <t>250 mL beaker</t>
  </si>
  <si>
    <t>none</t>
  </si>
  <si>
    <t>tebuconazole</t>
  </si>
  <si>
    <t>sand</t>
  </si>
  <si>
    <t>30 mL cup</t>
  </si>
  <si>
    <t>gauze</t>
  </si>
  <si>
    <t>30 mL medicine cups</t>
  </si>
  <si>
    <t>imidacloprid</t>
  </si>
  <si>
    <t>Model fitted: Log-logistic (ED50 as parameter) (2 parms)
Parameter estimates:
               Estimate Std. Error t-value   p-value    
b:(Intercept)  -1.89665    0.27001 -7.0245 2.148e-12 ***
e:(Intercept) 363.24285   31.58520 11.5004 &lt; 2.2e-16 ***
---
Signif. codes:  0 ‘***’ 0.001 ‘**’ 0.01 ‘*’ 0.05 ‘.’ 0.1 ‘ ’ 1</t>
  </si>
  <si>
    <t>LC Summary</t>
  </si>
  <si>
    <t>EC Summary</t>
  </si>
  <si>
    <t>Model fitted: Log-logistic (ED50 as parameter) (2 parms)
Parameter estimates:
               Estimate Std. Error t-value   p-value    
b:(Intercept)  -2.64953    0.39684 -6.6766 2.445e-11 ***
e:(Intercept) 176.88250   14.04333 12.5955 &lt; 2.2e-16 ***
---
Signif. codes:  0 ‘***’ 0.001 ‘**’ 0.01 ‘*’ 0.05 ‘.’ 0.1 ‘ ’ 1</t>
  </si>
  <si>
    <t>Model fitted: Log-logistic (ED50 as parameter) (2 parms)
Parameter estimates:
              Estimate Std. Error t-value   p-value    
b:(Intercept) -4.01503    0.74729 -5.3728 7.753e-08 ***
e:(Intercept)  2.47354    0.18599 13.2996 &lt; 2.2e-16 ***
---
Signif. codes:  0 ‘***’ 0.001 ‘**’ 0.01 ‘*’ 0.05 ‘.’ 0.1 ‘ ’ 1</t>
  </si>
  <si>
    <t>Model fitted: Log-logistic (ED50 as parameter) (2 parms)
Parameter estimates:
              Estimate Std. Error t-value   p-value    
b:(Intercept) -35.0454   126.4569 -0.2771    0.7817    
e:(Intercept)  45.3682     7.5368  6.0196 1.749e-09 ***
---
Signif. codes:  0 ‘***’ 0.001 ‘**’ 0.01 ‘*’ 0.05 ‘.’ 0.1 ‘ ’ 1</t>
  </si>
  <si>
    <t>Model fitted: Log-logistic (ED50 as parameter) (2 parms)
Parameter estimates:
              Estimate Std. Error t-value p-value    
b:(Intercept) -35.3127   158.7757 -0.2224   0.824    
e:(Intercept)  32.3587     2.8751 11.2548  &lt;2e-16 ***
---
Signif. codes:  0 ‘***’ 0.001 ‘**’ 0.01 ‘*’ 0.05 ‘.’ 0.1 ‘ ’ 1</t>
  </si>
  <si>
    <t>Model fitted: Log-logistic (ED50 as parameter) (2 parms)
Parameter estimates:
              Estimate Std. Error t-value   p-value    
b:(Intercept) -3.67991    0.74115 -4.9652 6.865e-07 ***
e:(Intercept)  5.20866    0.50359 10.3431 &lt; 2.2e-16 ***
---
Signif. codes:  0 ‘***’ 0.001 ‘**’ 0.01 ‘*’ 0.05 ‘.’ 0.1 ‘ ’ 1</t>
  </si>
  <si>
    <t>Model fitted: Log-logistic (ED50 as parameter) (2 parms)
Parameter estimates:
              Estimate Std. Error t-value   p-value    
b:(Intercept) -4.54636    0.95057 -4.7828 1.729e-06 ***
e:(Intercept)  3.10993    0.27807 11.1840 &lt; 2.2e-16 ***
---
Signif. codes:  0 ‘***’ 0.001 ‘**’ 0.01 ‘*’ 0.05 ‘.’ 0.1 ‘ ’ 1</t>
  </si>
  <si>
    <t>LCx (using corrected concentrations)</t>
  </si>
  <si>
    <t>Binomial</t>
  </si>
  <si>
    <t>ECx (using corrected concentrations)</t>
  </si>
  <si>
    <t>Model fitted: Log-logistic (ED50 as parameter) (2 parms)
Parameter estimates:
                Estimate Std. Error t-value   p-value    
b:(Intercept)   -1.71975    0.21858 -7.8679  3.58e-15 ***
e:(Intercept) 2367.27312  278.40192  8.5031 &lt; 2.2e-16 ***
---
Signif. codes:  0 ‘***’ 0.001 ‘**’ 0.01 ‘*’ 0.05 ‘.’ 0.1 ‘ ’ 1</t>
  </si>
  <si>
    <t>Model fitted: Log-logistic (ED50 as parameter) (2 parms)
Parameter estimates:
                Estimate Std. Error t-value   p-value    
b:(Intercept)   -2.61770    0.36766  -7.120  1.08e-12 ***
e:(Intercept) 1596.11340  150.38327  10.614 &lt; 2.2e-16 ***
---
Signif. codes:  0 ‘***’ 0.001 ‘**’ 0.01 ‘*’ 0.05 ‘.’ 0.1 ‘ ’ 1</t>
  </si>
  <si>
    <t>Model fitted: Log-logistic (ED50 as parameter) (2 parms)
Parameter estimates:
              Estimate Std. Error t-value p-value
b:(Intercept)  -22.207    102.343 -0.2170  0.8282
e:(Intercept) 1236.921    865.083  1.4298  0.1528</t>
  </si>
  <si>
    <t>Estimated effective doses
        Estimate Std. Error     Lower     Upper
e:1:10  1120.397    275.837   579.766  1661.027
e:1:25  1177.218    555.786    87.897  2266.538
e:1:50  1236.921    865.083  -458.611  2932.453
e:1:90  1365.564   1576.919 -1725.140  4456.268</t>
  </si>
  <si>
    <t>Model fitted: Log-logistic (ED50 as parameter) (2 parms)
Parameter estimates:
                Estimate Std. Error t-value   p-value    
b:(Intercept)   -1.19952    0.17252 -6.9528 3.581e-12 ***
e:(Intercept) 1245.61597  222.12448  5.6077 2.050e-08 ***
---
Signif. codes:  0 ‘***’ 0.001 ‘**’ 0.01 ‘*’ 0.05 ‘.’ 0.1 ‘ ’ 1</t>
  </si>
  <si>
    <t>Estimated effective doses
        Estimate Std. Error     Lower     Upper
e:1:10   199.462     59.100    83.629   315.295
e:1:25   498.451    102.689   297.184   699.718
e:1:50  1245.616    222.124   810.260  1680.972
e:1:90  7778.705   2633.618  2616.908 12940.502</t>
  </si>
  <si>
    <t>Model fitted: Log-logistic (ED50 as parameter) (2 parms)
Parameter estimates:
                Estimate Std. Error t-value   p-value    
b:(Intercept)   -1.26663    0.17882 -7.0832 1.409e-12 ***
e:(Intercept) 1027.38290  175.35760  5.8588 4.663e-09 ***
---
Signif. codes:  0 ‘***’ 0.001 ‘**’ 0.01 ‘*’ 0.05 ‘.’ 0.1 ‘ ’ 1</t>
  </si>
  <si>
    <t>Estimated effective doses
       Estimate Std. Error    Lower    Upper
e:1:10  181.286     51.613   80.126  282.446
e:1:25  431.567     86.422  262.182  600.951
e:1:50 1027.383    175.358  683.688 1371.077
e:1:90 5822.384   1814.902 2265.242 9379.527</t>
  </si>
  <si>
    <t>EC50 = 6001 (4243 - 8486)</t>
  </si>
  <si>
    <t>Chemical</t>
  </si>
  <si>
    <t>Species</t>
  </si>
  <si>
    <t>CD</t>
  </si>
  <si>
    <t>LV</t>
  </si>
  <si>
    <t>NEO</t>
  </si>
  <si>
    <t>HYA</t>
  </si>
  <si>
    <t>Experiment</t>
  </si>
  <si>
    <t>Single compound</t>
  </si>
  <si>
    <t>IMI-TBZ mixture expt</t>
  </si>
  <si>
    <t>Estimated effective doses
       Estimate Std. Error    Lower    Upper
e:1:10  2.40147    0.53926  1.34454  3.45841
e:1:25  4.17546    0.66602  2.87008  5.48085
e:1:50  7.25992    0.97650  5.34601  9.17383
e:1:90 21.94757    5.20676 11.74252 32.15263</t>
  </si>
  <si>
    <t>Model fitted: Log-logistic (ED50 as parameter) (2 parms)
Parameter estimates:
              Estimate Std. Error t-value   p-value    
b:(Intercept) -1.98612    0.33712 -5.8914 3.829e-09 ***
e:(Intercept)  7.25992    0.97650  7.4346 1.048e-13 ***
---
Signif. codes:  
0 ‘***’ 0.001 ‘**’ 0.01 ‘*’ 0.05 ‘.’ 0.1 ‘ ’ 1</t>
  </si>
  <si>
    <t>Model fitted: Log-logistic (ED50 as parameter) (2 parms)
Parameter estimates:
              Estimate Std. Error t-value   p-value    
b:(Intercept) -6.42986    1.60679 -4.0017  6.29e-05 ***
e:(Intercept)  3.73997    0.29738 12.5763 &lt; 2.2e-16 ***
---
Signif. codes:  
0 ‘***’ 0.001 ‘**’ 0.01 ‘*’ 0.05 ‘.’ 0.1 ‘ ’ 1</t>
  </si>
  <si>
    <t>Model fitted: Log-logistic (ED50 as parameter) (2 parms)
Parameter estimates:
              Estimate Std. Error t-value   p-value    
b:(Intercept)  -17.763    103.158 -0.1722    0.8633    
e:(Intercept) 2034.542    274.554  7.4103 1.259e-13 ***
---
Signif. codes:  
0 ‘***’ 0.001 ‘**’ 0.01 ‘*’ 0.05 ‘.’ 0.1 ‘ ’ 1</t>
  </si>
  <si>
    <t>Estimated effective doses
       Estimate Std. Error    Lower    Upper
e:1:10  1797.82    1054.29  -268.54  3864.19
e:1:25  1912.52     436.33  1057.33  2767.71
e:1:50  2034.54     274.55  1496.43  2572.66
e:1:90  2302.43    1959.84 -1538.79  6143.65</t>
  </si>
  <si>
    <t>Model fitted: Log-logistic (ED50 as parameter) (2 parms)
Parameter estimates:
              Estimate Std. Error t-value   p-value    
b:(Intercept)  -17.508     89.353 -0.1959    0.8447    
e:(Intercept) 8816.519   1606.960  5.4865 4.101e-08 ***
---
Signif. codes:  
0 ‘***’ 0.001 ‘**’ 0.01 ‘*’ 0.05 ‘.’ 0.1 ‘ ’ 1</t>
  </si>
  <si>
    <t>Estimated effective doses
       Estimate Std. Error    Lower    Upper
e:1:10  7776.66    3585.02   750.14 14803.17
e:1:25  8280.28    1179.97  5967.59 10592.97
e:1:50  8816.52    1606.96  5666.94 11966.10
e:1:90  9995.43    8208.60 -6093.12 26083.98</t>
  </si>
  <si>
    <t>Model fitted: Log-logistic (ED50 as parameter) (2 parms)
Parameter estimates:
                Estimate Std. Error t-value   p-value    
b:(Intercept)   -2.23961    0.38835 -5.7670 8.071e-09 ***
e:(Intercept) 1012.70000  127.76706  7.9261 2.241e-15 ***
---
Signif. codes:  
0 ‘***’ 0.001 ‘**’ 0.01 ‘*’ 0.05 ‘.’ 0.1 ‘ ’ 1</t>
  </si>
  <si>
    <t>Estimated effective doses
       Estimate Std. Error    Lower    Upper
e:1:10  379.669     78.329  226.146  533.192
e:1:25  620.073     91.983  439.789  800.357
e:1:50 1012.700    127.767  762.281 1263.119
e:1:90 2701.201    586.557 1551.570 3850.832</t>
  </si>
  <si>
    <t>LC50 = 43.5 (30.8 - 61.6)</t>
  </si>
  <si>
    <t>Binomial: LC50 = 11395 (8486 - 16972)        LL2: 8816.52 (5666.94-11966.10)</t>
  </si>
  <si>
    <t>Binomial  OR   LL2: Model fitted: Log-logistic (ED50 as parameter) (2 parms)
Parameter estimates:
              Estimate Std. Error t-value   p-value    
b:(Intercept)  -17.508     89.353 -0.1959    0.8447    
e:(Intercept) 8816.519   1606.960  5.4865 4.101e-08 ***
---
Signif. codes:  0 ‘***’ 0.001 ‘**’ 0.01 ‘*’ 0.05 ‘.’ 0.1 ‘ ’ 1</t>
  </si>
  <si>
    <t>Estimated effective doses
       Estimate Std. Error    Lower    Upper
e:1:10  114.045     20.887   73.107  154.984
e:1:25  203.534     23.869  156.752  250.316
e:1:50  363.243     31.585  301.337  425.149
e:1:90 1156.956    219.441  726.859 1587.052</t>
  </si>
  <si>
    <t>Estimated effective doses
       Estimate Std. Error   Lower   Upper
e:1:10   77.184     13.143  51.425 102.944
e:1:25  116.844     13.722  89.949 143.739
e:1:50  176.882     14.043 149.358 204.407
e:1:90  405.359     48.757 309.797 500.921</t>
  </si>
  <si>
    <t>Model fitted: Log-logistic (ED50 as parameter) (2 parms)
Parameter estimates:
              Estimate Std. Error t-value  p-value    
b:(Intercept) -1.12323    0.15151 -7.4135 1.23e-13 ***
e:(Intercept) 11.82637    1.80910  6.5371 6.27e-11 ***
---
Signif. codes:  0 ‘***’ 0.001 ‘**’ 0.01 ‘*’ 0.05 ‘.’ 0.1 ‘ ’ 1</t>
  </si>
  <si>
    <t>Estimated effective doses
        Estimate Std. Error     Lower     Upper
e:1:10   1.67225    0.50241   0.68755   2.65695
e:1:25   4.44709    0.88301   2.71643   6.17776
e:1:50  11.82637    1.80910   8.28059  15.37214
e:1:90  83.63758   25.88534  32.90325 134.37191</t>
  </si>
  <si>
    <t>Estimated effective doses
       Estimate Std. Error   Lower   Upper
e:1:10  1.43104    0.18489 1.06865 1.79343
e:1:25  1.88142    0.17427 1.53986 2.22299
e:1:50  2.47354    0.18599 2.10902 2.83807
e:1:90  4.27550    0.52994 3.23684 5.31416</t>
  </si>
  <si>
    <t>Estimated effective doses
       Estimate Std. Error   Lower   Upper
e:1:10  42.6111    16.7043  9.8713 75.3509
e:1:25  43.9680    12.2672 19.9248 68.0112
e:1:50  45.3682     7.5368 30.5964 60.1400
e:1:90  48.3037     3.0086 42.4069 54.2004</t>
  </si>
  <si>
    <t>Estimated effective doses
       Estimate Std. Error   Lower   Upper
e:1:10  30.4066    11.1928  8.4692 52.3440
e:1:25  31.3675     7.1618 17.3306 45.4043
e:1:50  32.3587     2.8751 26.7236 37.9938
e:1:90  34.4360     6.6086 21.4834 47.3887</t>
  </si>
  <si>
    <t>Estimated effective doses
       Estimate Std. Error    Lower    Upper
e:1:10  2.86691    0.43702  2.01037  3.72345
e:1:25  3.86429    0.43508  3.01154  4.71704
e:1:50  5.20866    0.50359  4.22165  6.19567
e:1:90  9.46318    1.47762  6.56709 12.35926</t>
  </si>
  <si>
    <t>Estimated effective doses
       Estimate Std. Error   Lower   Upper
e:1:10  1.91805    0.25931 1.40981 2.42629
e:1:25  2.44234    0.25126 1.94988 2.93479
e:1:50  3.10993    0.27807 2.56493 3.65494
e:1:90  5.04246    0.67902 3.71160 6.37333</t>
  </si>
  <si>
    <t>Estimated effective doses
       Estimate Std. Error    Lower    Upper
e:1:10   659.74     132.29   400.47   919.02
e:1:25  1249.72     178.61   899.65  1599.78
e:1:50  2367.27     278.40  1821.62  2912.93
e:1:90  8494.20    1703.00  5156.39 11832.02</t>
  </si>
  <si>
    <t>Estimated effective doses
       Estimate Std. Error   Lower   Upper
e:1:10   689.49     104.71  484.27  894.71
e:1:25  1049.05     117.26  819.22 1278.88
e:1:50  1596.11     150.38 1301.37 1890.86
e:1:90  3694.87     554.10 2608.85 4780.88</t>
  </si>
  <si>
    <t>Model fitted: Log-logistic (ED50 as parameter) (2 parms)
Parameter estimates:
                Estimate Std. Error t-value   p-value    
b:(Intercept)   -4.13362    0.71698 -5.7653  8.15e-09 ***
e:(Intercept) 1898.96188  141.04519 13.4635 &lt; 2.2e-16 ***
---
Signif. codes:  0 ‘***’ 0.001 ‘**’ 0.01 ‘*’ 0.05 ‘.’ 0.1 ‘ ’ 1</t>
  </si>
  <si>
    <t>Estimated effective doses
       Estimate Std. Error   Lower   Upper
e:1:10  1116.01     134.43  852.54 1379.48
e:1:25  1455.77     129.29 1202.36 1709.17
e:1:50  1898.96     141.05 1622.52 2175.41
e:1:90  3231.21     375.78 2494.69 3967.73</t>
  </si>
  <si>
    <t>Model fitted: Log-logistic (ED50 as parameter) (2 parms)
Parameter estimates:
               Estimate Std. Error t-value   p-value    
b:(Intercept)  -2.10205    0.46214 -4.5486 5.402e-06 ***
e:(Intercept) 595.46214   91.52789  6.5058 7.728e-11 ***
---
Signif. codes:  0 ‘***’ 0.001 ‘**’ 0.01 ‘*’ 0.05 ‘.’ 0.1 ‘ ’ 1</t>
  </si>
  <si>
    <t>Estimated effective doses
       Estimate Std. Error    Lower    Upper
e:1:10  209.361     46.270  118.674  300.048
e:1:25  353.082     53.585  248.057  458.106
e:1:50  595.462     91.528  416.071  774.854
e:1:90 1693.606    546.250  622.977 2764.236</t>
  </si>
  <si>
    <t>Estimated effective doses
       Estimate Std. Error   Lower   Upper
e:1:10  2.65742    0.26951 2.12918 3.18565
e:1:25  3.15256    0.25380 2.65513 3.65000
e:1:50  3.73997    0.29738 3.15711 4.32283
e:1:90  5.26352    0.68514 3.92066 6.60637</t>
  </si>
  <si>
    <t>Model fitted: Log-logistic (ED50 as parameter) (2 parms)
Parameter estimates:
                Estimate Std. Error t-value   p-value    
b:(Intercept)   -2.60484    0.60946 -4.2740 1.920e-05 ***
e:(Intercept) 5666.35854  754.88226  7.5063 6.084e-14 ***
---
Signif. codes:  0 ‘***’ 0.001 ‘**’ 0.01 ‘*’ 0.05 ‘.’ 0.1 ‘ ’ 1</t>
  </si>
  <si>
    <t>Estimated effective doses
       Estimate Std. Error    Lower    Upper
e:1:10  2437.64     478.70  1499.40  3375.88
e:1:25  3716.52     504.39  2727.93  4705.11
e:1:50  5666.36     754.88  4186.82  7145.90
e:1:90 13171.61    3603.17  6109.54 20233.69</t>
  </si>
  <si>
    <t>Compound</t>
  </si>
  <si>
    <t>Replicate</t>
  </si>
  <si>
    <t>Nominal concentration (ug/L)</t>
  </si>
  <si>
    <t>Measured concentration (ug/L)</t>
  </si>
  <si>
    <t>Corrected concentration (ug/L)</t>
  </si>
  <si>
    <t>Total</t>
  </si>
  <si>
    <t>Mortality 96h</t>
  </si>
  <si>
    <t>Effected 96h</t>
  </si>
  <si>
    <t>Survival 96 h</t>
  </si>
  <si>
    <t>Vessel</t>
  </si>
  <si>
    <t>Substrate</t>
  </si>
  <si>
    <t>Temperature (C) +/- 1</t>
  </si>
  <si>
    <t>pH Initial</t>
  </si>
  <si>
    <t>Conductivity Initial</t>
  </si>
  <si>
    <t>DO Initial</t>
  </si>
  <si>
    <t>pH Final</t>
  </si>
  <si>
    <t>Conductivity Final</t>
  </si>
  <si>
    <t>DO Final</t>
  </si>
  <si>
    <t>Solution Number</t>
  </si>
  <si>
    <t>Replicate Number</t>
  </si>
  <si>
    <t>IMI Nominal (ug/L)</t>
  </si>
  <si>
    <t>TBZ Nominal (ug/L)</t>
  </si>
  <si>
    <t>IMI Corrected (ug/L)</t>
  </si>
  <si>
    <t>TBZ Corrected (ug/L)</t>
  </si>
  <si>
    <t>IMI TU</t>
  </si>
  <si>
    <t>TBZ TU</t>
  </si>
  <si>
    <t>TU Sum</t>
  </si>
  <si>
    <t>Percent survival 96 h</t>
  </si>
  <si>
    <t>Concentration %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</si>
</sst>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5" fontId="2" fillId="0" borderId="0" xfId="0" applyNumberFormat="1" applyFont="1"/>
    <xf numFmtId="9" fontId="2" fillId="0" borderId="0" xfId="0" applyNumberFormat="1" applyFont="1"/>
    <xf numFmtId="164" fontId="2" fillId="0" borderId="0" xfId="0" applyNumberFormat="1" applyFont="1"/>
    <xf numFmtId="0" fontId="2" fillId="0" borderId="0" xfId="0" applyNumberFormat="1" applyFont="1"/>
    <xf numFmtId="2" fontId="2" fillId="0" borderId="0" xfId="0" applyNumberFormat="1" applyFont="1"/>
    <xf numFmtId="0" fontId="3" fillId="0" borderId="0" xfId="0" applyFon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21167</xdr:colOff>
      <xdr:row>1</xdr:row>
      <xdr:rowOff>105833</xdr:rowOff>
    </xdr:from>
    <xdr:to>
      <xdr:col>12</xdr:col>
      <xdr:colOff>201083</xdr:colOff>
      <xdr:row>16</xdr:row>
      <xdr:rowOff>74083</xdr:rowOff>
    </xdr:to>
    <xdr:sp macro="" textlink="">
      <xdr:nvSpPr>
        <xdr:cNvPr id="2" name="TextBox 1"/>
        <xdr:cNvSpPr txBox="1"/>
      </xdr:nvSpPr>
      <xdr:spPr>
        <a:xfrm>
          <a:off x="635000" y="296333"/>
          <a:ext cx="6932083" cy="28257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4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Raw Data for: </a:t>
          </a:r>
        </a:p>
        <a:p>
          <a:r>
            <a:rPr lang="en-CA" sz="14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“Acute effects of binary mixtures of imidacloprid and tebuconazole on 4 freshwater invertebrates” </a:t>
          </a:r>
          <a:endParaRPr lang="en-CA" sz="14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CA" sz="14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Raby et al., </a:t>
          </a:r>
          <a:r>
            <a:rPr lang="en-CA" sz="14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Environmental Toxicology and Chemistry, </a:t>
          </a:r>
          <a:r>
            <a:rPr lang="en-CA" sz="14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2019</a:t>
          </a:r>
          <a:endParaRPr lang="en-CA" sz="14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CA" sz="14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n-CA" sz="14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CA" sz="1400" b="1" i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CA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IMI</a:t>
          </a:r>
          <a:r>
            <a:rPr lang="en-CA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= imidacloprid</a:t>
          </a:r>
        </a:p>
        <a:p>
          <a:r>
            <a:rPr lang="en-CA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TBZ = tebuconazole</a:t>
          </a:r>
        </a:p>
        <a:p>
          <a:endParaRPr lang="en-CA" sz="1400" b="1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CA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HYA = </a:t>
          </a:r>
          <a:r>
            <a:rPr lang="en-CA" sz="1400" b="1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Hyalella azteca</a:t>
          </a:r>
        </a:p>
        <a:p>
          <a:r>
            <a:rPr lang="en-CA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CD = </a:t>
          </a:r>
          <a:r>
            <a:rPr lang="en-CA" sz="1400" b="1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Chironomus dilutus</a:t>
          </a:r>
        </a:p>
        <a:p>
          <a:r>
            <a:rPr lang="en-CA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NEO = </a:t>
          </a:r>
          <a:r>
            <a:rPr lang="en-CA" sz="1400" b="1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Neocloeon triangulifer</a:t>
          </a:r>
          <a:endParaRPr lang="en-CA" sz="1400" b="1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CA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LV = </a:t>
          </a:r>
          <a:r>
            <a:rPr lang="en-CA" sz="1400" b="1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Lumbriculus variegatus</a:t>
          </a:r>
          <a:endParaRPr lang="en-CA" sz="140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CA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90" zoomScaleNormal="90" workbookViewId="0">
      <selection activeCell="C23" sqref="C2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60" zoomScaleNormal="6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RowHeight="14.25" x14ac:dyDescent="0.2"/>
  <cols>
    <col min="1" max="1" width="15.28515625" style="5" customWidth="1"/>
    <col min="2" max="3" width="12" style="8" customWidth="1"/>
    <col min="4" max="4" width="69.5703125" style="5" customWidth="1"/>
    <col min="5" max="5" width="55.85546875" style="5" customWidth="1"/>
    <col min="6" max="6" width="57.140625" style="5" customWidth="1"/>
    <col min="7" max="7" width="51.85546875" style="5" customWidth="1"/>
    <col min="8" max="16384" width="9.140625" style="5"/>
  </cols>
  <sheetData>
    <row r="1" spans="1:7" s="1" customFormat="1" ht="15" x14ac:dyDescent="0.25">
      <c r="A1" s="1" t="s">
        <v>41</v>
      </c>
      <c r="B1" s="2" t="s">
        <v>35</v>
      </c>
      <c r="C1" s="2" t="s">
        <v>36</v>
      </c>
      <c r="D1" s="1" t="s">
        <v>15</v>
      </c>
      <c r="E1" s="1" t="s">
        <v>23</v>
      </c>
      <c r="F1" s="1" t="s">
        <v>16</v>
      </c>
      <c r="G1" s="1" t="s">
        <v>25</v>
      </c>
    </row>
    <row r="2" spans="1:7" ht="186.75" customHeight="1" x14ac:dyDescent="0.2">
      <c r="A2" s="3" t="s">
        <v>42</v>
      </c>
      <c r="B2" s="2" t="s">
        <v>4</v>
      </c>
      <c r="C2" s="2" t="s">
        <v>40</v>
      </c>
      <c r="D2" s="4" t="s">
        <v>14</v>
      </c>
      <c r="E2" s="4" t="s">
        <v>56</v>
      </c>
      <c r="F2" s="4" t="s">
        <v>17</v>
      </c>
      <c r="G2" s="4" t="s">
        <v>57</v>
      </c>
    </row>
    <row r="3" spans="1:7" ht="197.25" customHeight="1" x14ac:dyDescent="0.2">
      <c r="A3" s="3" t="s">
        <v>42</v>
      </c>
      <c r="B3" s="2" t="s">
        <v>4</v>
      </c>
      <c r="C3" s="2" t="s">
        <v>37</v>
      </c>
      <c r="D3" s="4" t="s">
        <v>58</v>
      </c>
      <c r="E3" s="4" t="s">
        <v>59</v>
      </c>
      <c r="F3" s="4" t="s">
        <v>18</v>
      </c>
      <c r="G3" s="4" t="s">
        <v>60</v>
      </c>
    </row>
    <row r="4" spans="1:7" ht="147" customHeight="1" x14ac:dyDescent="0.2">
      <c r="A4" s="3" t="s">
        <v>42</v>
      </c>
      <c r="B4" s="2" t="s">
        <v>4</v>
      </c>
      <c r="C4" s="2" t="s">
        <v>38</v>
      </c>
      <c r="D4" s="4" t="s">
        <v>19</v>
      </c>
      <c r="E4" s="4" t="s">
        <v>61</v>
      </c>
      <c r="F4" s="4" t="s">
        <v>20</v>
      </c>
      <c r="G4" s="4" t="s">
        <v>62</v>
      </c>
    </row>
    <row r="5" spans="1:7" ht="147" customHeight="1" x14ac:dyDescent="0.2">
      <c r="A5" s="3" t="s">
        <v>42</v>
      </c>
      <c r="B5" s="2" t="s">
        <v>4</v>
      </c>
      <c r="C5" s="2" t="s">
        <v>39</v>
      </c>
      <c r="D5" s="4" t="s">
        <v>21</v>
      </c>
      <c r="E5" s="4" t="s">
        <v>63</v>
      </c>
      <c r="F5" s="4" t="s">
        <v>22</v>
      </c>
      <c r="G5" s="4" t="s">
        <v>64</v>
      </c>
    </row>
    <row r="6" spans="1:7" ht="147" customHeight="1" x14ac:dyDescent="0.2">
      <c r="A6" s="3" t="s">
        <v>42</v>
      </c>
      <c r="B6" s="2" t="s">
        <v>5</v>
      </c>
      <c r="C6" s="2" t="s">
        <v>40</v>
      </c>
      <c r="D6" s="4" t="s">
        <v>26</v>
      </c>
      <c r="E6" s="4" t="s">
        <v>65</v>
      </c>
      <c r="F6" s="4" t="s">
        <v>27</v>
      </c>
      <c r="G6" s="4" t="s">
        <v>66</v>
      </c>
    </row>
    <row r="7" spans="1:7" ht="147" customHeight="1" x14ac:dyDescent="0.2">
      <c r="A7" s="3" t="s">
        <v>42</v>
      </c>
      <c r="B7" s="2" t="s">
        <v>5</v>
      </c>
      <c r="C7" s="2" t="s">
        <v>37</v>
      </c>
      <c r="D7" s="4" t="s">
        <v>67</v>
      </c>
      <c r="E7" s="4" t="s">
        <v>68</v>
      </c>
      <c r="F7" s="4" t="s">
        <v>28</v>
      </c>
      <c r="G7" s="4" t="s">
        <v>29</v>
      </c>
    </row>
    <row r="8" spans="1:7" ht="147" customHeight="1" x14ac:dyDescent="0.2">
      <c r="A8" s="3" t="s">
        <v>42</v>
      </c>
      <c r="B8" s="2" t="s">
        <v>5</v>
      </c>
      <c r="C8" s="2" t="s">
        <v>38</v>
      </c>
      <c r="D8" s="4" t="s">
        <v>55</v>
      </c>
      <c r="E8" s="4" t="s">
        <v>54</v>
      </c>
      <c r="F8" s="4" t="s">
        <v>24</v>
      </c>
      <c r="G8" s="4" t="s">
        <v>34</v>
      </c>
    </row>
    <row r="9" spans="1:7" ht="147" customHeight="1" x14ac:dyDescent="0.2">
      <c r="A9" s="3" t="s">
        <v>42</v>
      </c>
      <c r="B9" s="2" t="s">
        <v>5</v>
      </c>
      <c r="C9" s="2" t="s">
        <v>39</v>
      </c>
      <c r="D9" s="4" t="s">
        <v>30</v>
      </c>
      <c r="E9" s="4" t="s">
        <v>31</v>
      </c>
      <c r="F9" s="4" t="s">
        <v>32</v>
      </c>
      <c r="G9" s="4" t="s">
        <v>33</v>
      </c>
    </row>
    <row r="10" spans="1:7" ht="161.25" customHeight="1" x14ac:dyDescent="0.2">
      <c r="A10" s="6" t="s">
        <v>43</v>
      </c>
      <c r="B10" s="2" t="s">
        <v>4</v>
      </c>
      <c r="C10" s="2" t="s">
        <v>37</v>
      </c>
      <c r="D10" s="4" t="s">
        <v>45</v>
      </c>
      <c r="E10" s="4" t="s">
        <v>44</v>
      </c>
    </row>
    <row r="11" spans="1:7" ht="147" customHeight="1" x14ac:dyDescent="0.2">
      <c r="A11" s="6" t="s">
        <v>43</v>
      </c>
      <c r="B11" s="2" t="s">
        <v>4</v>
      </c>
      <c r="C11" s="2" t="s">
        <v>38</v>
      </c>
      <c r="D11" s="7" t="s">
        <v>24</v>
      </c>
      <c r="E11" s="7" t="s">
        <v>53</v>
      </c>
    </row>
    <row r="12" spans="1:7" ht="147" customHeight="1" x14ac:dyDescent="0.2">
      <c r="A12" s="6" t="s">
        <v>43</v>
      </c>
      <c r="B12" s="2" t="s">
        <v>4</v>
      </c>
      <c r="C12" s="2" t="s">
        <v>40</v>
      </c>
      <c r="D12" s="4" t="s">
        <v>69</v>
      </c>
      <c r="E12" s="4" t="s">
        <v>70</v>
      </c>
      <c r="F12" s="4"/>
      <c r="G12" s="4"/>
    </row>
    <row r="13" spans="1:7" ht="147" customHeight="1" x14ac:dyDescent="0.2">
      <c r="A13" s="6" t="s">
        <v>43</v>
      </c>
      <c r="B13" s="2" t="s">
        <v>4</v>
      </c>
      <c r="C13" s="2" t="s">
        <v>39</v>
      </c>
      <c r="D13" s="7" t="s">
        <v>46</v>
      </c>
      <c r="E13" s="4" t="s">
        <v>71</v>
      </c>
    </row>
    <row r="14" spans="1:7" ht="155.25" customHeight="1" x14ac:dyDescent="0.2">
      <c r="A14" s="6" t="s">
        <v>43</v>
      </c>
      <c r="B14" s="2" t="s">
        <v>5</v>
      </c>
      <c r="C14" s="2" t="s">
        <v>37</v>
      </c>
      <c r="D14" s="7" t="s">
        <v>47</v>
      </c>
      <c r="E14" s="4" t="s">
        <v>48</v>
      </c>
    </row>
    <row r="15" spans="1:7" ht="154.5" customHeight="1" x14ac:dyDescent="0.2">
      <c r="A15" s="6" t="s">
        <v>43</v>
      </c>
      <c r="B15" s="2" t="s">
        <v>5</v>
      </c>
      <c r="C15" s="2" t="s">
        <v>38</v>
      </c>
      <c r="D15" s="4" t="s">
        <v>49</v>
      </c>
      <c r="E15" s="4" t="s">
        <v>50</v>
      </c>
    </row>
    <row r="16" spans="1:7" ht="147" customHeight="1" x14ac:dyDescent="0.2">
      <c r="A16" s="6" t="s">
        <v>43</v>
      </c>
      <c r="B16" s="2" t="s">
        <v>5</v>
      </c>
      <c r="C16" s="2" t="s">
        <v>40</v>
      </c>
      <c r="D16" s="4" t="s">
        <v>72</v>
      </c>
      <c r="E16" s="4" t="s">
        <v>73</v>
      </c>
      <c r="F16" s="4"/>
      <c r="G16" s="4"/>
    </row>
    <row r="17" spans="1:5" ht="147" customHeight="1" x14ac:dyDescent="0.2">
      <c r="A17" s="6" t="s">
        <v>43</v>
      </c>
      <c r="B17" s="2" t="s">
        <v>5</v>
      </c>
      <c r="C17" s="2" t="s">
        <v>39</v>
      </c>
      <c r="D17" s="4" t="s">
        <v>51</v>
      </c>
      <c r="E17" s="4" t="s">
        <v>52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zoomScale="70" zoomScaleNormal="70" workbookViewId="0">
      <pane ySplit="1" topLeftCell="A2" activePane="bottomLeft" state="frozen"/>
      <selection activeCell="D1" sqref="D1"/>
      <selection pane="bottomLeft" activeCell="F2" sqref="F2"/>
    </sheetView>
  </sheetViews>
  <sheetFormatPr defaultRowHeight="14.25" x14ac:dyDescent="0.2"/>
  <cols>
    <col min="1" max="1" width="12.5703125" style="5" bestFit="1" customWidth="1"/>
    <col min="2" max="2" width="10.28515625" style="5" bestFit="1" customWidth="1"/>
    <col min="3" max="3" width="23.42578125" style="5" bestFit="1" customWidth="1"/>
    <col min="4" max="4" width="29.140625" style="5" bestFit="1" customWidth="1"/>
    <col min="5" max="5" width="31" style="5" bestFit="1" customWidth="1"/>
    <col min="6" max="6" width="29.140625" style="5" bestFit="1" customWidth="1"/>
    <col min="7" max="7" width="31" style="5" bestFit="1" customWidth="1"/>
    <col min="8" max="8" width="6" style="5" bestFit="1" customWidth="1"/>
    <col min="9" max="9" width="13.140625" style="5" bestFit="1" customWidth="1"/>
    <col min="10" max="10" width="13.42578125" style="5" bestFit="1" customWidth="1"/>
    <col min="11" max="11" width="13.140625" style="5" bestFit="1" customWidth="1"/>
    <col min="12" max="12" width="21.5703125" style="5" bestFit="1" customWidth="1"/>
    <col min="13" max="13" width="10.5703125" style="5" bestFit="1" customWidth="1"/>
    <col min="14" max="14" width="21.85546875" style="5" bestFit="1" customWidth="1"/>
    <col min="15" max="15" width="9.140625" style="5" bestFit="1" customWidth="1"/>
    <col min="16" max="16" width="18.28515625" style="5" bestFit="1" customWidth="1"/>
    <col min="17" max="17" width="9.5703125" style="5" bestFit="1" customWidth="1"/>
    <col min="18" max="18" width="8.85546875" style="5" bestFit="1" customWidth="1"/>
    <col min="19" max="19" width="18.140625" style="5" bestFit="1" customWidth="1"/>
    <col min="20" max="20" width="9.28515625" style="5" bestFit="1" customWidth="1"/>
    <col min="21" max="16384" width="9.140625" style="5"/>
  </cols>
  <sheetData>
    <row r="1" spans="1:20" x14ac:dyDescent="0.2">
      <c r="A1" s="5" t="s">
        <v>74</v>
      </c>
      <c r="B1" s="5" t="s">
        <v>75</v>
      </c>
      <c r="C1" s="5" t="s">
        <v>36</v>
      </c>
      <c r="D1" s="5" t="s">
        <v>76</v>
      </c>
      <c r="E1" s="5" t="s">
        <v>77</v>
      </c>
      <c r="F1" s="5" t="s">
        <v>102</v>
      </c>
      <c r="G1" s="5" t="s">
        <v>78</v>
      </c>
      <c r="H1" s="5" t="s">
        <v>79</v>
      </c>
      <c r="I1" s="5" t="s">
        <v>80</v>
      </c>
      <c r="J1" s="5" t="s">
        <v>81</v>
      </c>
      <c r="K1" s="5" t="s">
        <v>82</v>
      </c>
      <c r="L1" s="5" t="s">
        <v>83</v>
      </c>
      <c r="M1" s="5" t="s">
        <v>84</v>
      </c>
      <c r="N1" s="5" t="s">
        <v>85</v>
      </c>
      <c r="O1" s="5" t="s">
        <v>86</v>
      </c>
      <c r="P1" s="5" t="s">
        <v>87</v>
      </c>
      <c r="Q1" s="5" t="s">
        <v>88</v>
      </c>
      <c r="R1" s="5" t="s">
        <v>89</v>
      </c>
      <c r="S1" s="5" t="s">
        <v>90</v>
      </c>
      <c r="T1" s="5" t="s">
        <v>91</v>
      </c>
    </row>
    <row r="2" spans="1:20" x14ac:dyDescent="0.2">
      <c r="A2" s="5" t="s">
        <v>13</v>
      </c>
      <c r="B2" s="5">
        <v>1</v>
      </c>
      <c r="C2" s="5" t="s">
        <v>0</v>
      </c>
      <c r="D2" s="5">
        <v>0</v>
      </c>
      <c r="G2" s="5">
        <v>0</v>
      </c>
      <c r="H2" s="5">
        <v>10</v>
      </c>
      <c r="I2" s="5">
        <v>0</v>
      </c>
      <c r="J2" s="5">
        <v>0</v>
      </c>
      <c r="K2" s="5">
        <f>H2-I2</f>
        <v>10</v>
      </c>
      <c r="L2" s="5" t="s">
        <v>6</v>
      </c>
      <c r="M2" s="5" t="s">
        <v>11</v>
      </c>
      <c r="N2" s="5">
        <v>23</v>
      </c>
      <c r="O2" s="5">
        <v>8.3000000000000007</v>
      </c>
      <c r="P2" s="5">
        <v>306</v>
      </c>
      <c r="Q2" s="5">
        <v>9</v>
      </c>
      <c r="R2" s="5">
        <v>7.8</v>
      </c>
      <c r="S2" s="5">
        <v>310</v>
      </c>
      <c r="T2" s="5">
        <v>6.9</v>
      </c>
    </row>
    <row r="3" spans="1:20" x14ac:dyDescent="0.2">
      <c r="A3" s="5" t="s">
        <v>13</v>
      </c>
      <c r="B3" s="5">
        <v>1</v>
      </c>
      <c r="C3" s="5" t="s">
        <v>0</v>
      </c>
      <c r="D3" s="5">
        <v>118</v>
      </c>
      <c r="G3" s="5">
        <v>118</v>
      </c>
      <c r="H3" s="5">
        <v>10</v>
      </c>
      <c r="I3" s="5">
        <v>2</v>
      </c>
      <c r="J3" s="5">
        <v>2</v>
      </c>
      <c r="K3" s="5">
        <f t="shared" ref="K3:K66" si="0">H3-I3</f>
        <v>8</v>
      </c>
      <c r="L3" s="5" t="s">
        <v>6</v>
      </c>
      <c r="M3" s="5" t="s">
        <v>11</v>
      </c>
      <c r="N3" s="5">
        <v>23</v>
      </c>
      <c r="O3" s="5">
        <v>8.3000000000000007</v>
      </c>
      <c r="P3" s="5">
        <v>295</v>
      </c>
      <c r="Q3" s="5">
        <v>9.1999999999999993</v>
      </c>
      <c r="R3" s="5">
        <v>7.7</v>
      </c>
      <c r="S3" s="5">
        <v>315</v>
      </c>
      <c r="T3" s="5">
        <v>6.8</v>
      </c>
    </row>
    <row r="4" spans="1:20" x14ac:dyDescent="0.2">
      <c r="A4" s="5" t="s">
        <v>13</v>
      </c>
      <c r="B4" s="5">
        <v>1</v>
      </c>
      <c r="C4" s="5" t="s">
        <v>0</v>
      </c>
      <c r="D4" s="5">
        <v>168</v>
      </c>
      <c r="G4" s="5">
        <v>168</v>
      </c>
      <c r="H4" s="5">
        <v>10</v>
      </c>
      <c r="I4" s="5">
        <v>2</v>
      </c>
      <c r="J4" s="5">
        <v>2</v>
      </c>
      <c r="K4" s="5">
        <f t="shared" si="0"/>
        <v>8</v>
      </c>
      <c r="L4" s="5" t="s">
        <v>6</v>
      </c>
      <c r="M4" s="5" t="s">
        <v>11</v>
      </c>
      <c r="N4" s="5">
        <v>23</v>
      </c>
      <c r="O4" s="5">
        <v>8.3000000000000007</v>
      </c>
      <c r="P4" s="5">
        <v>313</v>
      </c>
      <c r="Q4" s="5">
        <v>9.1999999999999993</v>
      </c>
      <c r="R4" s="5">
        <v>7.9</v>
      </c>
      <c r="S4" s="5">
        <v>346</v>
      </c>
      <c r="T4" s="5">
        <v>7.4</v>
      </c>
    </row>
    <row r="5" spans="1:20" x14ac:dyDescent="0.2">
      <c r="A5" s="5" t="s">
        <v>13</v>
      </c>
      <c r="B5" s="5">
        <v>1</v>
      </c>
      <c r="C5" s="5" t="s">
        <v>0</v>
      </c>
      <c r="D5" s="5">
        <v>240</v>
      </c>
      <c r="E5" s="5">
        <v>240</v>
      </c>
      <c r="F5" s="5">
        <v>0</v>
      </c>
      <c r="G5" s="5">
        <v>240</v>
      </c>
      <c r="H5" s="5">
        <v>10</v>
      </c>
      <c r="I5" s="5">
        <v>1</v>
      </c>
      <c r="J5" s="5">
        <v>1</v>
      </c>
      <c r="K5" s="5">
        <f t="shared" si="0"/>
        <v>9</v>
      </c>
      <c r="L5" s="5" t="s">
        <v>6</v>
      </c>
      <c r="M5" s="5" t="s">
        <v>11</v>
      </c>
      <c r="N5" s="5">
        <v>23</v>
      </c>
      <c r="O5" s="5">
        <v>8.3000000000000007</v>
      </c>
      <c r="P5" s="5">
        <v>315</v>
      </c>
      <c r="Q5" s="5">
        <v>9.3000000000000007</v>
      </c>
      <c r="R5" s="5">
        <v>7.9</v>
      </c>
      <c r="S5" s="5">
        <v>315</v>
      </c>
      <c r="T5" s="5">
        <v>7.4</v>
      </c>
    </row>
    <row r="6" spans="1:20" x14ac:dyDescent="0.2">
      <c r="A6" s="5" t="s">
        <v>13</v>
      </c>
      <c r="B6" s="5">
        <v>1</v>
      </c>
      <c r="C6" s="5" t="s">
        <v>0</v>
      </c>
      <c r="D6" s="5">
        <v>343</v>
      </c>
      <c r="G6" s="5">
        <v>343</v>
      </c>
      <c r="H6" s="5">
        <v>10</v>
      </c>
      <c r="I6" s="5">
        <v>7</v>
      </c>
      <c r="J6" s="5">
        <v>7</v>
      </c>
      <c r="K6" s="5">
        <f t="shared" si="0"/>
        <v>3</v>
      </c>
      <c r="L6" s="5" t="s">
        <v>6</v>
      </c>
      <c r="M6" s="5" t="s">
        <v>11</v>
      </c>
      <c r="N6" s="5">
        <v>23</v>
      </c>
      <c r="O6" s="5">
        <v>8.1999999999999993</v>
      </c>
      <c r="P6" s="5">
        <v>315</v>
      </c>
      <c r="Q6" s="5">
        <v>9.4</v>
      </c>
      <c r="R6" s="5">
        <v>7.9</v>
      </c>
      <c r="S6" s="5">
        <v>332</v>
      </c>
      <c r="T6" s="5">
        <v>7.4</v>
      </c>
    </row>
    <row r="7" spans="1:20" x14ac:dyDescent="0.2">
      <c r="A7" s="5" t="s">
        <v>13</v>
      </c>
      <c r="B7" s="5">
        <v>1</v>
      </c>
      <c r="C7" s="5" t="s">
        <v>0</v>
      </c>
      <c r="D7" s="5">
        <v>490</v>
      </c>
      <c r="G7" s="5">
        <v>490</v>
      </c>
      <c r="H7" s="5">
        <v>10</v>
      </c>
      <c r="I7" s="5">
        <v>4</v>
      </c>
      <c r="J7" s="5">
        <v>8</v>
      </c>
      <c r="K7" s="5">
        <f t="shared" si="0"/>
        <v>6</v>
      </c>
      <c r="L7" s="5" t="s">
        <v>6</v>
      </c>
      <c r="M7" s="5" t="s">
        <v>11</v>
      </c>
      <c r="N7" s="5">
        <v>23</v>
      </c>
      <c r="O7" s="5">
        <v>8.1999999999999993</v>
      </c>
      <c r="P7" s="5">
        <v>293</v>
      </c>
      <c r="Q7" s="5">
        <v>9.5</v>
      </c>
      <c r="R7" s="5">
        <v>8</v>
      </c>
      <c r="S7" s="5">
        <v>335</v>
      </c>
      <c r="T7" s="5">
        <v>7.7</v>
      </c>
    </row>
    <row r="8" spans="1:20" x14ac:dyDescent="0.2">
      <c r="A8" s="5" t="s">
        <v>13</v>
      </c>
      <c r="B8" s="5">
        <v>1</v>
      </c>
      <c r="C8" s="5" t="s">
        <v>0</v>
      </c>
      <c r="D8" s="5">
        <v>700</v>
      </c>
      <c r="G8" s="5">
        <v>700</v>
      </c>
      <c r="H8" s="5">
        <v>10</v>
      </c>
      <c r="I8" s="5">
        <v>8</v>
      </c>
      <c r="J8" s="5">
        <v>10</v>
      </c>
      <c r="K8" s="5">
        <f t="shared" si="0"/>
        <v>2</v>
      </c>
      <c r="L8" s="5" t="s">
        <v>6</v>
      </c>
      <c r="M8" s="5" t="s">
        <v>11</v>
      </c>
      <c r="N8" s="5">
        <v>23</v>
      </c>
      <c r="O8" s="5">
        <v>8.1999999999999993</v>
      </c>
      <c r="P8" s="5">
        <v>308</v>
      </c>
      <c r="Q8" s="5">
        <v>9.5</v>
      </c>
      <c r="R8" s="5">
        <v>7.9</v>
      </c>
      <c r="S8" s="5">
        <v>343</v>
      </c>
      <c r="T8" s="5">
        <v>7.2</v>
      </c>
    </row>
    <row r="9" spans="1:20" x14ac:dyDescent="0.2">
      <c r="A9" s="5" t="s">
        <v>13</v>
      </c>
      <c r="B9" s="5">
        <v>1</v>
      </c>
      <c r="C9" s="5" t="s">
        <v>0</v>
      </c>
      <c r="D9" s="5">
        <v>1000</v>
      </c>
      <c r="E9" s="5">
        <v>1000</v>
      </c>
      <c r="F9" s="5">
        <v>0</v>
      </c>
      <c r="G9" s="5">
        <v>1000</v>
      </c>
      <c r="H9" s="5">
        <v>10</v>
      </c>
      <c r="I9" s="5">
        <v>9</v>
      </c>
      <c r="J9" s="5">
        <v>10</v>
      </c>
      <c r="K9" s="5">
        <f t="shared" si="0"/>
        <v>1</v>
      </c>
      <c r="L9" s="5" t="s">
        <v>6</v>
      </c>
      <c r="M9" s="5" t="s">
        <v>11</v>
      </c>
      <c r="N9" s="5">
        <v>23</v>
      </c>
      <c r="O9" s="5">
        <v>8.1999999999999993</v>
      </c>
      <c r="P9" s="5">
        <v>306</v>
      </c>
      <c r="Q9" s="5">
        <v>9.9</v>
      </c>
      <c r="R9" s="5">
        <v>7.7</v>
      </c>
      <c r="S9" s="5">
        <v>347</v>
      </c>
      <c r="T9" s="5">
        <v>7.4</v>
      </c>
    </row>
    <row r="10" spans="1:20" x14ac:dyDescent="0.2">
      <c r="A10" s="5" t="s">
        <v>13</v>
      </c>
      <c r="B10" s="5">
        <v>2</v>
      </c>
      <c r="C10" s="5" t="s">
        <v>0</v>
      </c>
      <c r="D10" s="5">
        <v>0</v>
      </c>
      <c r="G10" s="5">
        <v>0</v>
      </c>
      <c r="H10" s="5">
        <v>10</v>
      </c>
      <c r="I10" s="5">
        <v>0</v>
      </c>
      <c r="J10" s="5">
        <v>0</v>
      </c>
      <c r="K10" s="5">
        <f t="shared" si="0"/>
        <v>10</v>
      </c>
      <c r="L10" s="5" t="s">
        <v>6</v>
      </c>
      <c r="M10" s="5" t="s">
        <v>11</v>
      </c>
      <c r="N10" s="5">
        <v>23</v>
      </c>
      <c r="R10" s="5">
        <v>7.9</v>
      </c>
      <c r="S10" s="5">
        <v>338</v>
      </c>
      <c r="T10" s="5">
        <v>7.8</v>
      </c>
    </row>
    <row r="11" spans="1:20" x14ac:dyDescent="0.2">
      <c r="A11" s="5" t="s">
        <v>13</v>
      </c>
      <c r="B11" s="5">
        <v>2</v>
      </c>
      <c r="C11" s="5" t="s">
        <v>0</v>
      </c>
      <c r="D11" s="5">
        <v>118</v>
      </c>
      <c r="G11" s="5">
        <v>118</v>
      </c>
      <c r="H11" s="5">
        <v>10</v>
      </c>
      <c r="I11" s="5">
        <v>1</v>
      </c>
      <c r="J11" s="5">
        <v>4</v>
      </c>
      <c r="K11" s="5">
        <f t="shared" si="0"/>
        <v>9</v>
      </c>
      <c r="L11" s="5" t="s">
        <v>6</v>
      </c>
      <c r="M11" s="5" t="s">
        <v>11</v>
      </c>
      <c r="N11" s="5">
        <v>23</v>
      </c>
      <c r="R11" s="5">
        <v>7.9</v>
      </c>
      <c r="S11" s="5">
        <v>345</v>
      </c>
      <c r="T11" s="5">
        <v>7.1</v>
      </c>
    </row>
    <row r="12" spans="1:20" x14ac:dyDescent="0.2">
      <c r="A12" s="5" t="s">
        <v>13</v>
      </c>
      <c r="B12" s="5">
        <v>2</v>
      </c>
      <c r="C12" s="5" t="s">
        <v>0</v>
      </c>
      <c r="D12" s="5">
        <v>168</v>
      </c>
      <c r="G12" s="5">
        <v>168</v>
      </c>
      <c r="H12" s="5">
        <v>10</v>
      </c>
      <c r="I12" s="5">
        <v>2</v>
      </c>
      <c r="J12" s="5">
        <v>10</v>
      </c>
      <c r="K12" s="5">
        <f t="shared" si="0"/>
        <v>8</v>
      </c>
      <c r="L12" s="5" t="s">
        <v>6</v>
      </c>
      <c r="M12" s="5" t="s">
        <v>11</v>
      </c>
      <c r="N12" s="5">
        <v>23</v>
      </c>
      <c r="R12" s="5">
        <v>8</v>
      </c>
      <c r="S12" s="5">
        <v>332</v>
      </c>
      <c r="T12" s="5">
        <v>7.5</v>
      </c>
    </row>
    <row r="13" spans="1:20" x14ac:dyDescent="0.2">
      <c r="A13" s="5" t="s">
        <v>13</v>
      </c>
      <c r="B13" s="5">
        <v>2</v>
      </c>
      <c r="C13" s="5" t="s">
        <v>0</v>
      </c>
      <c r="D13" s="5">
        <v>240</v>
      </c>
      <c r="E13" s="5">
        <v>240</v>
      </c>
      <c r="F13" s="5">
        <v>0</v>
      </c>
      <c r="G13" s="5">
        <v>240</v>
      </c>
      <c r="H13" s="5">
        <v>10</v>
      </c>
      <c r="I13" s="5">
        <v>2</v>
      </c>
      <c r="J13" s="5">
        <v>10</v>
      </c>
      <c r="K13" s="5">
        <f t="shared" si="0"/>
        <v>8</v>
      </c>
      <c r="L13" s="5" t="s">
        <v>6</v>
      </c>
      <c r="M13" s="5" t="s">
        <v>11</v>
      </c>
      <c r="N13" s="5">
        <v>23</v>
      </c>
      <c r="R13" s="5">
        <v>7.9</v>
      </c>
      <c r="S13" s="5">
        <v>330</v>
      </c>
      <c r="T13" s="5">
        <v>7.5</v>
      </c>
    </row>
    <row r="14" spans="1:20" x14ac:dyDescent="0.2">
      <c r="A14" s="5" t="s">
        <v>13</v>
      </c>
      <c r="B14" s="5">
        <v>2</v>
      </c>
      <c r="C14" s="5" t="s">
        <v>0</v>
      </c>
      <c r="D14" s="5">
        <v>343</v>
      </c>
      <c r="G14" s="5">
        <v>343</v>
      </c>
      <c r="H14" s="5">
        <v>10</v>
      </c>
      <c r="I14" s="5">
        <v>5</v>
      </c>
      <c r="J14" s="5">
        <v>10</v>
      </c>
      <c r="K14" s="5">
        <f t="shared" si="0"/>
        <v>5</v>
      </c>
      <c r="L14" s="5" t="s">
        <v>6</v>
      </c>
      <c r="M14" s="5" t="s">
        <v>11</v>
      </c>
      <c r="N14" s="5">
        <v>23</v>
      </c>
      <c r="R14" s="5">
        <v>7.8</v>
      </c>
      <c r="S14" s="5">
        <v>317</v>
      </c>
      <c r="T14" s="5">
        <v>7.2</v>
      </c>
    </row>
    <row r="15" spans="1:20" x14ac:dyDescent="0.2">
      <c r="A15" s="5" t="s">
        <v>13</v>
      </c>
      <c r="B15" s="5">
        <v>2</v>
      </c>
      <c r="C15" s="5" t="s">
        <v>0</v>
      </c>
      <c r="D15" s="5">
        <v>490</v>
      </c>
      <c r="G15" s="5">
        <v>490</v>
      </c>
      <c r="H15" s="5">
        <v>10</v>
      </c>
      <c r="I15" s="5">
        <v>3</v>
      </c>
      <c r="J15" s="5">
        <v>10</v>
      </c>
      <c r="K15" s="5">
        <f t="shared" si="0"/>
        <v>7</v>
      </c>
      <c r="L15" s="5" t="s">
        <v>6</v>
      </c>
      <c r="M15" s="5" t="s">
        <v>11</v>
      </c>
      <c r="N15" s="5">
        <v>23</v>
      </c>
      <c r="R15" s="5">
        <v>7.9</v>
      </c>
      <c r="S15" s="5">
        <v>357</v>
      </c>
      <c r="T15" s="5">
        <v>7.4</v>
      </c>
    </row>
    <row r="16" spans="1:20" x14ac:dyDescent="0.2">
      <c r="A16" s="5" t="s">
        <v>13</v>
      </c>
      <c r="B16" s="5">
        <v>2</v>
      </c>
      <c r="C16" s="5" t="s">
        <v>0</v>
      </c>
      <c r="D16" s="5">
        <v>700</v>
      </c>
      <c r="G16" s="5">
        <v>700</v>
      </c>
      <c r="H16" s="5">
        <v>10</v>
      </c>
      <c r="I16" s="5">
        <v>7</v>
      </c>
      <c r="J16" s="5">
        <v>10</v>
      </c>
      <c r="K16" s="5">
        <f t="shared" si="0"/>
        <v>3</v>
      </c>
      <c r="L16" s="5" t="s">
        <v>6</v>
      </c>
      <c r="M16" s="5" t="s">
        <v>11</v>
      </c>
      <c r="N16" s="5">
        <v>23</v>
      </c>
      <c r="R16" s="5">
        <v>7.9</v>
      </c>
      <c r="S16" s="5">
        <v>342</v>
      </c>
      <c r="T16" s="5">
        <v>7.4</v>
      </c>
    </row>
    <row r="17" spans="1:20" x14ac:dyDescent="0.2">
      <c r="A17" s="5" t="s">
        <v>13</v>
      </c>
      <c r="B17" s="5">
        <v>2</v>
      </c>
      <c r="C17" s="5" t="s">
        <v>0</v>
      </c>
      <c r="D17" s="5">
        <v>1000</v>
      </c>
      <c r="E17" s="5">
        <v>1000</v>
      </c>
      <c r="F17" s="5">
        <v>0</v>
      </c>
      <c r="G17" s="5">
        <v>1000</v>
      </c>
      <c r="H17" s="5">
        <v>10</v>
      </c>
      <c r="I17" s="5">
        <v>8</v>
      </c>
      <c r="J17" s="5">
        <v>10</v>
      </c>
      <c r="K17" s="5">
        <f t="shared" si="0"/>
        <v>2</v>
      </c>
      <c r="L17" s="5" t="s">
        <v>6</v>
      </c>
      <c r="M17" s="5" t="s">
        <v>11</v>
      </c>
      <c r="N17" s="5">
        <v>23</v>
      </c>
      <c r="R17" s="5">
        <v>7.9</v>
      </c>
      <c r="S17" s="5">
        <v>344</v>
      </c>
      <c r="T17" s="5">
        <v>7.5</v>
      </c>
    </row>
    <row r="18" spans="1:20" x14ac:dyDescent="0.2">
      <c r="A18" s="5" t="s">
        <v>13</v>
      </c>
      <c r="B18" s="5">
        <v>3</v>
      </c>
      <c r="C18" s="5" t="s">
        <v>0</v>
      </c>
      <c r="D18" s="5">
        <v>0</v>
      </c>
      <c r="G18" s="5">
        <v>0</v>
      </c>
      <c r="H18" s="5">
        <v>10</v>
      </c>
      <c r="I18" s="5">
        <v>0</v>
      </c>
      <c r="J18" s="5">
        <v>0</v>
      </c>
      <c r="K18" s="5">
        <f t="shared" si="0"/>
        <v>10</v>
      </c>
      <c r="L18" s="5" t="s">
        <v>6</v>
      </c>
      <c r="M18" s="5" t="s">
        <v>11</v>
      </c>
      <c r="N18" s="5">
        <v>23</v>
      </c>
      <c r="R18" s="5">
        <v>7.9</v>
      </c>
      <c r="S18" s="5">
        <v>325</v>
      </c>
      <c r="T18" s="5">
        <v>7.7</v>
      </c>
    </row>
    <row r="19" spans="1:20" x14ac:dyDescent="0.2">
      <c r="A19" s="5" t="s">
        <v>13</v>
      </c>
      <c r="B19" s="5">
        <v>3</v>
      </c>
      <c r="C19" s="5" t="s">
        <v>0</v>
      </c>
      <c r="D19" s="5">
        <v>118</v>
      </c>
      <c r="G19" s="5">
        <v>118</v>
      </c>
      <c r="H19" s="5">
        <v>10</v>
      </c>
      <c r="I19" s="5">
        <v>1</v>
      </c>
      <c r="J19" s="5">
        <v>4</v>
      </c>
      <c r="K19" s="5">
        <f t="shared" si="0"/>
        <v>9</v>
      </c>
      <c r="L19" s="5" t="s">
        <v>6</v>
      </c>
      <c r="M19" s="5" t="s">
        <v>11</v>
      </c>
      <c r="N19" s="5">
        <v>23</v>
      </c>
      <c r="R19" s="5">
        <v>8</v>
      </c>
      <c r="S19" s="5">
        <v>319</v>
      </c>
      <c r="T19" s="5">
        <v>7.4</v>
      </c>
    </row>
    <row r="20" spans="1:20" x14ac:dyDescent="0.2">
      <c r="A20" s="5" t="s">
        <v>13</v>
      </c>
      <c r="B20" s="5">
        <v>3</v>
      </c>
      <c r="C20" s="5" t="s">
        <v>0</v>
      </c>
      <c r="D20" s="5">
        <v>168</v>
      </c>
      <c r="G20" s="5">
        <v>168</v>
      </c>
      <c r="H20" s="5">
        <v>10</v>
      </c>
      <c r="I20" s="5">
        <v>2</v>
      </c>
      <c r="J20" s="5">
        <v>2</v>
      </c>
      <c r="K20" s="5">
        <f t="shared" si="0"/>
        <v>8</v>
      </c>
      <c r="L20" s="5" t="s">
        <v>6</v>
      </c>
      <c r="M20" s="5" t="s">
        <v>11</v>
      </c>
      <c r="N20" s="5">
        <v>23</v>
      </c>
      <c r="R20" s="5">
        <v>8</v>
      </c>
      <c r="S20" s="5">
        <v>351</v>
      </c>
      <c r="T20" s="5">
        <v>7.6</v>
      </c>
    </row>
    <row r="21" spans="1:20" x14ac:dyDescent="0.2">
      <c r="A21" s="5" t="s">
        <v>13</v>
      </c>
      <c r="B21" s="5">
        <v>3</v>
      </c>
      <c r="C21" s="5" t="s">
        <v>0</v>
      </c>
      <c r="D21" s="5">
        <v>240</v>
      </c>
      <c r="E21" s="5">
        <v>240</v>
      </c>
      <c r="F21" s="5">
        <v>0</v>
      </c>
      <c r="G21" s="5">
        <v>240</v>
      </c>
      <c r="H21" s="5">
        <v>10</v>
      </c>
      <c r="I21" s="5">
        <v>2</v>
      </c>
      <c r="J21" s="5">
        <v>5</v>
      </c>
      <c r="K21" s="5">
        <f t="shared" si="0"/>
        <v>8</v>
      </c>
      <c r="L21" s="5" t="s">
        <v>6</v>
      </c>
      <c r="M21" s="5" t="s">
        <v>11</v>
      </c>
      <c r="N21" s="5">
        <v>23</v>
      </c>
      <c r="R21" s="5">
        <v>7.9</v>
      </c>
      <c r="S21" s="5">
        <v>336</v>
      </c>
      <c r="T21" s="5">
        <v>7.4</v>
      </c>
    </row>
    <row r="22" spans="1:20" x14ac:dyDescent="0.2">
      <c r="A22" s="5" t="s">
        <v>13</v>
      </c>
      <c r="B22" s="5">
        <v>3</v>
      </c>
      <c r="C22" s="5" t="s">
        <v>0</v>
      </c>
      <c r="D22" s="5">
        <v>343</v>
      </c>
      <c r="G22" s="5">
        <v>343</v>
      </c>
      <c r="H22" s="5">
        <v>10</v>
      </c>
      <c r="I22" s="5">
        <v>8</v>
      </c>
      <c r="J22" s="5">
        <v>10</v>
      </c>
      <c r="K22" s="5">
        <f t="shared" si="0"/>
        <v>2</v>
      </c>
      <c r="L22" s="5" t="s">
        <v>6</v>
      </c>
      <c r="M22" s="5" t="s">
        <v>11</v>
      </c>
      <c r="N22" s="5">
        <v>23</v>
      </c>
      <c r="R22" s="5">
        <v>7.9</v>
      </c>
      <c r="S22" s="5">
        <v>326</v>
      </c>
      <c r="T22" s="5">
        <v>7.2</v>
      </c>
    </row>
    <row r="23" spans="1:20" x14ac:dyDescent="0.2">
      <c r="A23" s="5" t="s">
        <v>13</v>
      </c>
      <c r="B23" s="5">
        <v>3</v>
      </c>
      <c r="C23" s="5" t="s">
        <v>0</v>
      </c>
      <c r="D23" s="5">
        <v>490</v>
      </c>
      <c r="G23" s="5">
        <v>490</v>
      </c>
      <c r="H23" s="5">
        <v>10</v>
      </c>
      <c r="I23" s="5">
        <v>9</v>
      </c>
      <c r="J23" s="5">
        <v>10</v>
      </c>
      <c r="K23" s="5">
        <f t="shared" si="0"/>
        <v>1</v>
      </c>
      <c r="L23" s="5" t="s">
        <v>6</v>
      </c>
      <c r="M23" s="5" t="s">
        <v>11</v>
      </c>
      <c r="N23" s="5">
        <v>23</v>
      </c>
      <c r="R23" s="5">
        <v>7.9</v>
      </c>
      <c r="S23" s="5">
        <v>332</v>
      </c>
      <c r="T23" s="5">
        <v>7.2</v>
      </c>
    </row>
    <row r="24" spans="1:20" x14ac:dyDescent="0.2">
      <c r="A24" s="5" t="s">
        <v>13</v>
      </c>
      <c r="B24" s="5">
        <v>3</v>
      </c>
      <c r="C24" s="5" t="s">
        <v>0</v>
      </c>
      <c r="D24" s="5">
        <v>700</v>
      </c>
      <c r="G24" s="5">
        <v>700</v>
      </c>
      <c r="H24" s="5">
        <v>10</v>
      </c>
      <c r="I24" s="5">
        <v>8</v>
      </c>
      <c r="J24" s="5">
        <v>10</v>
      </c>
      <c r="K24" s="5">
        <f t="shared" si="0"/>
        <v>2</v>
      </c>
      <c r="L24" s="5" t="s">
        <v>6</v>
      </c>
      <c r="M24" s="5" t="s">
        <v>11</v>
      </c>
      <c r="N24" s="5">
        <v>23</v>
      </c>
      <c r="R24" s="5">
        <v>8</v>
      </c>
      <c r="S24" s="5">
        <v>343</v>
      </c>
      <c r="T24" s="5">
        <v>7.6</v>
      </c>
    </row>
    <row r="25" spans="1:20" x14ac:dyDescent="0.2">
      <c r="A25" s="5" t="s">
        <v>13</v>
      </c>
      <c r="B25" s="5">
        <v>3</v>
      </c>
      <c r="C25" s="5" t="s">
        <v>0</v>
      </c>
      <c r="D25" s="5">
        <v>1000</v>
      </c>
      <c r="E25" s="5">
        <v>1000</v>
      </c>
      <c r="F25" s="5">
        <v>0</v>
      </c>
      <c r="G25" s="5">
        <v>1000</v>
      </c>
      <c r="H25" s="5">
        <v>10</v>
      </c>
      <c r="I25" s="5">
        <v>10</v>
      </c>
      <c r="J25" s="5">
        <v>10</v>
      </c>
      <c r="K25" s="5">
        <f t="shared" si="0"/>
        <v>0</v>
      </c>
      <c r="L25" s="5" t="s">
        <v>6</v>
      </c>
      <c r="M25" s="5" t="s">
        <v>11</v>
      </c>
      <c r="N25" s="5">
        <v>23</v>
      </c>
      <c r="R25" s="5">
        <v>7.9</v>
      </c>
      <c r="S25" s="5">
        <v>338</v>
      </c>
      <c r="T25" s="5">
        <v>7.5</v>
      </c>
    </row>
    <row r="26" spans="1:20" x14ac:dyDescent="0.2">
      <c r="A26" s="5" t="s">
        <v>13</v>
      </c>
      <c r="B26" s="5">
        <v>1</v>
      </c>
      <c r="C26" s="5" t="s">
        <v>1</v>
      </c>
      <c r="D26" s="5">
        <v>0</v>
      </c>
      <c r="G26" s="5">
        <v>0</v>
      </c>
      <c r="H26" s="5">
        <v>10</v>
      </c>
      <c r="I26" s="5">
        <v>0</v>
      </c>
      <c r="J26" s="5">
        <v>0</v>
      </c>
      <c r="K26" s="5">
        <f t="shared" si="0"/>
        <v>10</v>
      </c>
      <c r="L26" s="5" t="s">
        <v>6</v>
      </c>
      <c r="M26" s="5" t="s">
        <v>9</v>
      </c>
      <c r="N26" s="5">
        <v>23</v>
      </c>
      <c r="O26" s="5">
        <v>8.3000000000000007</v>
      </c>
      <c r="P26" s="5">
        <v>310</v>
      </c>
      <c r="Q26" s="5">
        <v>8.6</v>
      </c>
      <c r="R26" s="5">
        <v>8.1</v>
      </c>
      <c r="S26" s="5">
        <v>330</v>
      </c>
      <c r="T26" s="5">
        <v>7.3</v>
      </c>
    </row>
    <row r="27" spans="1:20" x14ac:dyDescent="0.2">
      <c r="A27" s="5" t="s">
        <v>13</v>
      </c>
      <c r="B27" s="5">
        <v>1</v>
      </c>
      <c r="C27" s="5" t="s">
        <v>1</v>
      </c>
      <c r="D27" s="5">
        <v>1.6</v>
      </c>
      <c r="G27" s="5">
        <v>1.36</v>
      </c>
      <c r="H27" s="5">
        <v>10</v>
      </c>
      <c r="I27" s="5">
        <v>0</v>
      </c>
      <c r="J27" s="5">
        <v>1</v>
      </c>
      <c r="K27" s="5">
        <f t="shared" si="0"/>
        <v>10</v>
      </c>
      <c r="L27" s="5" t="s">
        <v>6</v>
      </c>
      <c r="M27" s="5" t="s">
        <v>9</v>
      </c>
      <c r="N27" s="5">
        <v>23</v>
      </c>
    </row>
    <row r="28" spans="1:20" x14ac:dyDescent="0.2">
      <c r="A28" s="5" t="s">
        <v>13</v>
      </c>
      <c r="B28" s="5">
        <v>1</v>
      </c>
      <c r="C28" s="5" t="s">
        <v>1</v>
      </c>
      <c r="D28" s="5">
        <v>3.1</v>
      </c>
      <c r="G28" s="5">
        <v>2.6349999999999998</v>
      </c>
      <c r="H28" s="5">
        <v>10</v>
      </c>
      <c r="I28" s="5">
        <v>0</v>
      </c>
      <c r="J28" s="5">
        <v>4</v>
      </c>
      <c r="K28" s="5">
        <f t="shared" si="0"/>
        <v>10</v>
      </c>
      <c r="L28" s="5" t="s">
        <v>6</v>
      </c>
      <c r="M28" s="5" t="s">
        <v>9</v>
      </c>
      <c r="N28" s="5">
        <v>23</v>
      </c>
    </row>
    <row r="29" spans="1:20" x14ac:dyDescent="0.2">
      <c r="A29" s="5" t="s">
        <v>13</v>
      </c>
      <c r="B29" s="5">
        <v>1</v>
      </c>
      <c r="C29" s="5" t="s">
        <v>1</v>
      </c>
      <c r="D29" s="5">
        <v>6.3</v>
      </c>
      <c r="G29" s="5">
        <v>5.3550000000000004</v>
      </c>
      <c r="H29" s="5">
        <v>10</v>
      </c>
      <c r="I29" s="5">
        <v>2</v>
      </c>
      <c r="J29" s="5">
        <v>9</v>
      </c>
      <c r="K29" s="5">
        <f t="shared" si="0"/>
        <v>8</v>
      </c>
      <c r="L29" s="5" t="s">
        <v>6</v>
      </c>
      <c r="M29" s="5" t="s">
        <v>9</v>
      </c>
      <c r="N29" s="5">
        <v>23</v>
      </c>
    </row>
    <row r="30" spans="1:20" x14ac:dyDescent="0.2">
      <c r="A30" s="5" t="s">
        <v>13</v>
      </c>
      <c r="B30" s="5">
        <v>1</v>
      </c>
      <c r="C30" s="5" t="s">
        <v>1</v>
      </c>
      <c r="D30" s="5">
        <v>12.5</v>
      </c>
      <c r="G30" s="5">
        <v>10.625</v>
      </c>
      <c r="H30" s="5">
        <v>10</v>
      </c>
      <c r="I30" s="5">
        <v>7</v>
      </c>
      <c r="J30" s="5">
        <v>10</v>
      </c>
      <c r="K30" s="5">
        <f t="shared" si="0"/>
        <v>3</v>
      </c>
      <c r="L30" s="5" t="s">
        <v>6</v>
      </c>
      <c r="M30" s="5" t="s">
        <v>9</v>
      </c>
      <c r="N30" s="5">
        <v>23</v>
      </c>
    </row>
    <row r="31" spans="1:20" x14ac:dyDescent="0.2">
      <c r="A31" s="5" t="s">
        <v>13</v>
      </c>
      <c r="B31" s="5">
        <v>1</v>
      </c>
      <c r="C31" s="5" t="s">
        <v>1</v>
      </c>
      <c r="D31" s="5">
        <v>25</v>
      </c>
      <c r="G31" s="5">
        <v>21.25</v>
      </c>
      <c r="H31" s="5">
        <v>10</v>
      </c>
      <c r="I31" s="5">
        <v>7</v>
      </c>
      <c r="J31" s="5">
        <v>10</v>
      </c>
      <c r="K31" s="5">
        <f t="shared" si="0"/>
        <v>3</v>
      </c>
      <c r="L31" s="5" t="s">
        <v>6</v>
      </c>
      <c r="M31" s="5" t="s">
        <v>9</v>
      </c>
      <c r="N31" s="5">
        <v>23</v>
      </c>
    </row>
    <row r="32" spans="1:20" x14ac:dyDescent="0.2">
      <c r="A32" s="5" t="s">
        <v>13</v>
      </c>
      <c r="B32" s="5">
        <v>1</v>
      </c>
      <c r="C32" s="5" t="s">
        <v>1</v>
      </c>
      <c r="D32" s="5">
        <v>50</v>
      </c>
      <c r="E32" s="5">
        <v>43</v>
      </c>
      <c r="F32" s="10">
        <v>0.15</v>
      </c>
      <c r="G32" s="5">
        <v>42.5</v>
      </c>
      <c r="H32" s="5">
        <v>10</v>
      </c>
      <c r="I32" s="5">
        <v>8</v>
      </c>
      <c r="J32" s="5">
        <v>10</v>
      </c>
      <c r="K32" s="5">
        <f t="shared" si="0"/>
        <v>2</v>
      </c>
      <c r="L32" s="5" t="s">
        <v>6</v>
      </c>
      <c r="M32" s="5" t="s">
        <v>9</v>
      </c>
      <c r="N32" s="5">
        <v>23</v>
      </c>
    </row>
    <row r="33" spans="1:20" x14ac:dyDescent="0.2">
      <c r="A33" s="5" t="s">
        <v>13</v>
      </c>
      <c r="B33" s="5">
        <v>1</v>
      </c>
      <c r="C33" s="5" t="s">
        <v>1</v>
      </c>
      <c r="D33" s="5">
        <v>100</v>
      </c>
      <c r="G33" s="5">
        <v>85</v>
      </c>
      <c r="H33" s="5">
        <v>10</v>
      </c>
      <c r="I33" s="5">
        <v>10</v>
      </c>
      <c r="J33" s="5">
        <v>10</v>
      </c>
      <c r="K33" s="5">
        <f t="shared" si="0"/>
        <v>0</v>
      </c>
      <c r="L33" s="5" t="s">
        <v>6</v>
      </c>
      <c r="M33" s="5" t="s">
        <v>9</v>
      </c>
      <c r="N33" s="5">
        <v>23</v>
      </c>
      <c r="O33" s="5">
        <v>8.3000000000000007</v>
      </c>
      <c r="P33" s="5">
        <v>310</v>
      </c>
      <c r="Q33" s="5">
        <v>8.6</v>
      </c>
      <c r="R33" s="5">
        <v>8.1</v>
      </c>
      <c r="S33" s="5">
        <v>330</v>
      </c>
      <c r="T33" s="5">
        <v>7.3</v>
      </c>
    </row>
    <row r="34" spans="1:20" x14ac:dyDescent="0.2">
      <c r="A34" s="5" t="s">
        <v>13</v>
      </c>
      <c r="B34" s="5">
        <v>2</v>
      </c>
      <c r="C34" s="5" t="s">
        <v>1</v>
      </c>
      <c r="D34" s="5">
        <v>0</v>
      </c>
      <c r="G34" s="5">
        <v>0</v>
      </c>
      <c r="H34" s="5">
        <v>10</v>
      </c>
      <c r="I34" s="5">
        <v>0</v>
      </c>
      <c r="J34" s="5">
        <v>0</v>
      </c>
      <c r="K34" s="5">
        <f t="shared" si="0"/>
        <v>10</v>
      </c>
      <c r="L34" s="5" t="s">
        <v>6</v>
      </c>
      <c r="M34" s="5" t="s">
        <v>9</v>
      </c>
      <c r="N34" s="5">
        <v>23</v>
      </c>
    </row>
    <row r="35" spans="1:20" x14ac:dyDescent="0.2">
      <c r="A35" s="5" t="s">
        <v>13</v>
      </c>
      <c r="B35" s="5">
        <v>2</v>
      </c>
      <c r="C35" s="5" t="s">
        <v>1</v>
      </c>
      <c r="D35" s="5">
        <v>1.6</v>
      </c>
      <c r="G35" s="5">
        <v>1.36</v>
      </c>
      <c r="H35" s="5">
        <v>10</v>
      </c>
      <c r="I35" s="5">
        <v>0</v>
      </c>
      <c r="J35" s="5">
        <v>0</v>
      </c>
      <c r="K35" s="5">
        <f t="shared" si="0"/>
        <v>10</v>
      </c>
      <c r="L35" s="5" t="s">
        <v>6</v>
      </c>
      <c r="M35" s="5" t="s">
        <v>9</v>
      </c>
      <c r="N35" s="5">
        <v>23</v>
      </c>
    </row>
    <row r="36" spans="1:20" x14ac:dyDescent="0.2">
      <c r="A36" s="5" t="s">
        <v>13</v>
      </c>
      <c r="B36" s="5">
        <v>2</v>
      </c>
      <c r="C36" s="5" t="s">
        <v>1</v>
      </c>
      <c r="D36" s="5">
        <v>3.1</v>
      </c>
      <c r="G36" s="5">
        <v>2.6349999999999998</v>
      </c>
      <c r="H36" s="5">
        <v>10</v>
      </c>
      <c r="I36" s="5">
        <v>0</v>
      </c>
      <c r="J36" s="5">
        <v>5</v>
      </c>
      <c r="K36" s="5">
        <f t="shared" si="0"/>
        <v>10</v>
      </c>
      <c r="L36" s="5" t="s">
        <v>6</v>
      </c>
      <c r="M36" s="5" t="s">
        <v>9</v>
      </c>
      <c r="N36" s="5">
        <v>23</v>
      </c>
    </row>
    <row r="37" spans="1:20" x14ac:dyDescent="0.2">
      <c r="A37" s="5" t="s">
        <v>13</v>
      </c>
      <c r="B37" s="5">
        <v>2</v>
      </c>
      <c r="C37" s="5" t="s">
        <v>1</v>
      </c>
      <c r="D37" s="5">
        <v>6.3</v>
      </c>
      <c r="G37" s="5">
        <v>5.3550000000000004</v>
      </c>
      <c r="H37" s="5">
        <v>10</v>
      </c>
      <c r="I37" s="5">
        <v>4</v>
      </c>
      <c r="J37" s="5">
        <v>10</v>
      </c>
      <c r="K37" s="5">
        <f t="shared" si="0"/>
        <v>6</v>
      </c>
      <c r="L37" s="5" t="s">
        <v>6</v>
      </c>
      <c r="M37" s="5" t="s">
        <v>9</v>
      </c>
      <c r="N37" s="5">
        <v>23</v>
      </c>
    </row>
    <row r="38" spans="1:20" x14ac:dyDescent="0.2">
      <c r="A38" s="5" t="s">
        <v>13</v>
      </c>
      <c r="B38" s="5">
        <v>2</v>
      </c>
      <c r="C38" s="5" t="s">
        <v>1</v>
      </c>
      <c r="D38" s="5">
        <v>12.5</v>
      </c>
      <c r="G38" s="5">
        <v>10.625</v>
      </c>
      <c r="H38" s="5">
        <v>10</v>
      </c>
      <c r="I38" s="5">
        <v>6</v>
      </c>
      <c r="J38" s="5">
        <v>10</v>
      </c>
      <c r="K38" s="5">
        <f t="shared" si="0"/>
        <v>4</v>
      </c>
      <c r="L38" s="5" t="s">
        <v>6</v>
      </c>
      <c r="M38" s="5" t="s">
        <v>9</v>
      </c>
      <c r="N38" s="5">
        <v>23</v>
      </c>
    </row>
    <row r="39" spans="1:20" x14ac:dyDescent="0.2">
      <c r="A39" s="5" t="s">
        <v>13</v>
      </c>
      <c r="B39" s="5">
        <v>2</v>
      </c>
      <c r="C39" s="5" t="s">
        <v>1</v>
      </c>
      <c r="D39" s="5">
        <v>25</v>
      </c>
      <c r="G39" s="5">
        <v>21.25</v>
      </c>
      <c r="H39" s="5">
        <v>10</v>
      </c>
      <c r="I39" s="5">
        <v>7</v>
      </c>
      <c r="J39" s="5">
        <v>10</v>
      </c>
      <c r="K39" s="5">
        <f t="shared" si="0"/>
        <v>3</v>
      </c>
      <c r="L39" s="5" t="s">
        <v>6</v>
      </c>
      <c r="M39" s="5" t="s">
        <v>9</v>
      </c>
      <c r="N39" s="5">
        <v>23</v>
      </c>
    </row>
    <row r="40" spans="1:20" x14ac:dyDescent="0.2">
      <c r="A40" s="5" t="s">
        <v>13</v>
      </c>
      <c r="B40" s="5">
        <v>2</v>
      </c>
      <c r="C40" s="5" t="s">
        <v>1</v>
      </c>
      <c r="D40" s="5">
        <v>50</v>
      </c>
      <c r="G40" s="5">
        <v>42.5</v>
      </c>
      <c r="H40" s="5">
        <v>10</v>
      </c>
      <c r="I40" s="5">
        <v>8</v>
      </c>
      <c r="J40" s="5">
        <v>10</v>
      </c>
      <c r="K40" s="5">
        <f t="shared" si="0"/>
        <v>2</v>
      </c>
      <c r="L40" s="5" t="s">
        <v>6</v>
      </c>
      <c r="M40" s="5" t="s">
        <v>9</v>
      </c>
      <c r="N40" s="5">
        <v>23</v>
      </c>
    </row>
    <row r="41" spans="1:20" x14ac:dyDescent="0.2">
      <c r="A41" s="5" t="s">
        <v>13</v>
      </c>
      <c r="B41" s="5">
        <v>2</v>
      </c>
      <c r="C41" s="5" t="s">
        <v>1</v>
      </c>
      <c r="D41" s="5">
        <v>100</v>
      </c>
      <c r="G41" s="5">
        <v>85</v>
      </c>
      <c r="H41" s="5">
        <v>10</v>
      </c>
      <c r="I41" s="5">
        <v>9</v>
      </c>
      <c r="J41" s="5">
        <v>10</v>
      </c>
      <c r="K41" s="5">
        <f t="shared" si="0"/>
        <v>1</v>
      </c>
      <c r="L41" s="5" t="s">
        <v>6</v>
      </c>
      <c r="M41" s="5" t="s">
        <v>9</v>
      </c>
      <c r="N41" s="5">
        <v>23</v>
      </c>
    </row>
    <row r="42" spans="1:20" x14ac:dyDescent="0.2">
      <c r="A42" s="5" t="s">
        <v>13</v>
      </c>
      <c r="B42" s="5">
        <v>3</v>
      </c>
      <c r="C42" s="5" t="s">
        <v>1</v>
      </c>
      <c r="D42" s="5">
        <v>0</v>
      </c>
      <c r="G42" s="5">
        <v>0</v>
      </c>
      <c r="H42" s="5">
        <v>10</v>
      </c>
      <c r="I42" s="5">
        <v>0</v>
      </c>
      <c r="J42" s="5">
        <v>0</v>
      </c>
      <c r="K42" s="5">
        <f t="shared" si="0"/>
        <v>10</v>
      </c>
      <c r="L42" s="5" t="s">
        <v>6</v>
      </c>
      <c r="M42" s="5" t="s">
        <v>9</v>
      </c>
      <c r="N42" s="5">
        <v>23</v>
      </c>
    </row>
    <row r="43" spans="1:20" x14ac:dyDescent="0.2">
      <c r="A43" s="5" t="s">
        <v>13</v>
      </c>
      <c r="B43" s="5">
        <v>3</v>
      </c>
      <c r="C43" s="5" t="s">
        <v>1</v>
      </c>
      <c r="D43" s="5">
        <v>1.6</v>
      </c>
      <c r="G43" s="5">
        <v>1.36</v>
      </c>
      <c r="H43" s="5">
        <v>10</v>
      </c>
      <c r="I43" s="5">
        <v>1</v>
      </c>
      <c r="J43" s="5">
        <v>2</v>
      </c>
      <c r="K43" s="5">
        <f t="shared" si="0"/>
        <v>9</v>
      </c>
      <c r="L43" s="5" t="s">
        <v>6</v>
      </c>
      <c r="M43" s="5" t="s">
        <v>9</v>
      </c>
      <c r="N43" s="5">
        <v>23</v>
      </c>
    </row>
    <row r="44" spans="1:20" x14ac:dyDescent="0.2">
      <c r="A44" s="5" t="s">
        <v>13</v>
      </c>
      <c r="B44" s="5">
        <v>3</v>
      </c>
      <c r="C44" s="5" t="s">
        <v>1</v>
      </c>
      <c r="D44" s="5">
        <v>3.1</v>
      </c>
      <c r="G44" s="5">
        <v>2.6349999999999998</v>
      </c>
      <c r="H44" s="5">
        <v>10</v>
      </c>
      <c r="I44" s="5">
        <v>3</v>
      </c>
      <c r="J44" s="5">
        <v>7</v>
      </c>
      <c r="K44" s="5">
        <f t="shared" si="0"/>
        <v>7</v>
      </c>
      <c r="L44" s="5" t="s">
        <v>6</v>
      </c>
      <c r="M44" s="5" t="s">
        <v>9</v>
      </c>
      <c r="N44" s="5">
        <v>23</v>
      </c>
    </row>
    <row r="45" spans="1:20" x14ac:dyDescent="0.2">
      <c r="A45" s="5" t="s">
        <v>13</v>
      </c>
      <c r="B45" s="5">
        <v>3</v>
      </c>
      <c r="C45" s="5" t="s">
        <v>1</v>
      </c>
      <c r="D45" s="5">
        <v>6.3</v>
      </c>
      <c r="G45" s="5">
        <v>5.3550000000000004</v>
      </c>
      <c r="H45" s="5">
        <v>10</v>
      </c>
      <c r="I45" s="5">
        <v>5</v>
      </c>
      <c r="J45" s="5">
        <v>10</v>
      </c>
      <c r="K45" s="5">
        <f t="shared" si="0"/>
        <v>5</v>
      </c>
      <c r="L45" s="5" t="s">
        <v>6</v>
      </c>
      <c r="M45" s="5" t="s">
        <v>9</v>
      </c>
      <c r="N45" s="5">
        <v>23</v>
      </c>
    </row>
    <row r="46" spans="1:20" x14ac:dyDescent="0.2">
      <c r="A46" s="5" t="s">
        <v>13</v>
      </c>
      <c r="B46" s="5">
        <v>3</v>
      </c>
      <c r="C46" s="5" t="s">
        <v>1</v>
      </c>
      <c r="D46" s="5">
        <v>12.5</v>
      </c>
      <c r="G46" s="5">
        <v>10.625</v>
      </c>
      <c r="H46" s="5">
        <v>10</v>
      </c>
      <c r="I46" s="5">
        <v>4</v>
      </c>
      <c r="J46" s="5">
        <v>10</v>
      </c>
      <c r="K46" s="5">
        <f t="shared" si="0"/>
        <v>6</v>
      </c>
      <c r="L46" s="5" t="s">
        <v>6</v>
      </c>
      <c r="M46" s="5" t="s">
        <v>9</v>
      </c>
      <c r="N46" s="5">
        <v>23</v>
      </c>
    </row>
    <row r="47" spans="1:20" x14ac:dyDescent="0.2">
      <c r="A47" s="5" t="s">
        <v>13</v>
      </c>
      <c r="B47" s="5">
        <v>3</v>
      </c>
      <c r="C47" s="5" t="s">
        <v>1</v>
      </c>
      <c r="D47" s="5">
        <v>25</v>
      </c>
      <c r="G47" s="5">
        <v>21.25</v>
      </c>
      <c r="H47" s="5">
        <v>10</v>
      </c>
      <c r="I47" s="5">
        <v>6</v>
      </c>
      <c r="J47" s="5">
        <v>10</v>
      </c>
      <c r="K47" s="5">
        <f t="shared" si="0"/>
        <v>4</v>
      </c>
      <c r="L47" s="5" t="s">
        <v>6</v>
      </c>
      <c r="M47" s="5" t="s">
        <v>9</v>
      </c>
      <c r="N47" s="5">
        <v>23</v>
      </c>
    </row>
    <row r="48" spans="1:20" x14ac:dyDescent="0.2">
      <c r="A48" s="5" t="s">
        <v>13</v>
      </c>
      <c r="B48" s="5">
        <v>3</v>
      </c>
      <c r="C48" s="5" t="s">
        <v>1</v>
      </c>
      <c r="D48" s="5">
        <v>50</v>
      </c>
      <c r="G48" s="5">
        <v>42.5</v>
      </c>
      <c r="H48" s="5">
        <v>10</v>
      </c>
      <c r="I48" s="5">
        <v>7</v>
      </c>
      <c r="J48" s="5">
        <v>10</v>
      </c>
      <c r="K48" s="5">
        <f t="shared" si="0"/>
        <v>3</v>
      </c>
      <c r="L48" s="5" t="s">
        <v>6</v>
      </c>
      <c r="M48" s="5" t="s">
        <v>9</v>
      </c>
      <c r="N48" s="5">
        <v>23</v>
      </c>
    </row>
    <row r="49" spans="1:20" x14ac:dyDescent="0.2">
      <c r="A49" s="5" t="s">
        <v>13</v>
      </c>
      <c r="B49" s="5">
        <v>3</v>
      </c>
      <c r="C49" s="5" t="s">
        <v>1</v>
      </c>
      <c r="D49" s="5">
        <v>100</v>
      </c>
      <c r="G49" s="5">
        <v>85</v>
      </c>
      <c r="H49" s="5">
        <v>10</v>
      </c>
      <c r="I49" s="5">
        <v>7</v>
      </c>
      <c r="J49" s="5">
        <v>10</v>
      </c>
      <c r="K49" s="5">
        <f t="shared" si="0"/>
        <v>3</v>
      </c>
      <c r="L49" s="5" t="s">
        <v>6</v>
      </c>
      <c r="M49" s="5" t="s">
        <v>9</v>
      </c>
      <c r="N49" s="5">
        <v>23</v>
      </c>
    </row>
    <row r="50" spans="1:20" x14ac:dyDescent="0.2">
      <c r="A50" s="5" t="s">
        <v>13</v>
      </c>
      <c r="B50" s="5">
        <v>1</v>
      </c>
      <c r="C50" s="5" t="s">
        <v>2</v>
      </c>
      <c r="D50" s="5">
        <v>0</v>
      </c>
      <c r="G50" s="5">
        <v>0</v>
      </c>
      <c r="H50" s="5">
        <v>10</v>
      </c>
      <c r="I50" s="5">
        <v>0</v>
      </c>
      <c r="J50" s="5">
        <v>0</v>
      </c>
      <c r="K50" s="5">
        <f t="shared" si="0"/>
        <v>10</v>
      </c>
      <c r="L50" s="5" t="s">
        <v>6</v>
      </c>
      <c r="M50" s="5" t="s">
        <v>7</v>
      </c>
      <c r="N50" s="5">
        <v>23</v>
      </c>
      <c r="O50" s="5">
        <v>8.3000000000000007</v>
      </c>
      <c r="P50" s="5">
        <v>304</v>
      </c>
      <c r="Q50" s="5">
        <v>9.1999999999999993</v>
      </c>
      <c r="R50" s="5">
        <v>8.3000000000000007</v>
      </c>
      <c r="S50" s="5">
        <v>327</v>
      </c>
      <c r="T50" s="5">
        <v>8.3000000000000007</v>
      </c>
    </row>
    <row r="51" spans="1:20" x14ac:dyDescent="0.2">
      <c r="A51" s="5" t="s">
        <v>13</v>
      </c>
      <c r="B51" s="5">
        <v>1</v>
      </c>
      <c r="C51" s="5" t="s">
        <v>2</v>
      </c>
      <c r="D51" s="5">
        <v>8</v>
      </c>
      <c r="G51" s="5">
        <v>7.8</v>
      </c>
      <c r="H51" s="5">
        <v>10</v>
      </c>
      <c r="I51" s="5">
        <v>0</v>
      </c>
      <c r="J51" s="5">
        <v>0</v>
      </c>
      <c r="K51" s="5">
        <f t="shared" si="0"/>
        <v>10</v>
      </c>
      <c r="L51" s="5" t="s">
        <v>6</v>
      </c>
      <c r="M51" s="5" t="s">
        <v>7</v>
      </c>
      <c r="N51" s="5">
        <v>23</v>
      </c>
      <c r="O51" s="5">
        <v>8.3000000000000007</v>
      </c>
      <c r="P51" s="5">
        <v>307</v>
      </c>
      <c r="Q51" s="5">
        <v>9.1</v>
      </c>
      <c r="R51" s="5">
        <v>8.3000000000000007</v>
      </c>
      <c r="S51" s="5">
        <v>323</v>
      </c>
      <c r="T51" s="5">
        <v>8.3000000000000007</v>
      </c>
    </row>
    <row r="52" spans="1:20" x14ac:dyDescent="0.2">
      <c r="A52" s="5" t="s">
        <v>13</v>
      </c>
      <c r="B52" s="5">
        <v>1</v>
      </c>
      <c r="C52" s="5" t="s">
        <v>2</v>
      </c>
      <c r="D52" s="5">
        <v>12</v>
      </c>
      <c r="G52" s="5">
        <v>11.6</v>
      </c>
      <c r="H52" s="5">
        <v>10</v>
      </c>
      <c r="I52" s="5">
        <v>0</v>
      </c>
      <c r="J52" s="5">
        <v>0</v>
      </c>
      <c r="K52" s="5">
        <f t="shared" si="0"/>
        <v>10</v>
      </c>
      <c r="L52" s="5" t="s">
        <v>6</v>
      </c>
      <c r="M52" s="5" t="s">
        <v>7</v>
      </c>
      <c r="N52" s="5">
        <v>23</v>
      </c>
      <c r="O52" s="5">
        <v>8.3000000000000007</v>
      </c>
      <c r="P52" s="5">
        <v>305</v>
      </c>
      <c r="Q52" s="5">
        <v>9.1999999999999993</v>
      </c>
      <c r="R52" s="5">
        <v>8.3000000000000007</v>
      </c>
      <c r="S52" s="5">
        <v>307</v>
      </c>
      <c r="T52" s="5">
        <v>8.3000000000000007</v>
      </c>
    </row>
    <row r="53" spans="1:20" x14ac:dyDescent="0.2">
      <c r="A53" s="5" t="s">
        <v>13</v>
      </c>
      <c r="B53" s="5">
        <v>1</v>
      </c>
      <c r="C53" s="5" t="s">
        <v>2</v>
      </c>
      <c r="D53" s="5">
        <v>17</v>
      </c>
      <c r="G53" s="5">
        <v>16.5</v>
      </c>
      <c r="H53" s="5">
        <v>10</v>
      </c>
      <c r="I53" s="5">
        <v>0</v>
      </c>
      <c r="J53" s="5">
        <v>0</v>
      </c>
      <c r="K53" s="5">
        <f t="shared" si="0"/>
        <v>10</v>
      </c>
      <c r="L53" s="5" t="s">
        <v>6</v>
      </c>
      <c r="M53" s="5" t="s">
        <v>7</v>
      </c>
      <c r="N53" s="5">
        <v>23</v>
      </c>
      <c r="O53" s="5">
        <v>8.3000000000000007</v>
      </c>
      <c r="P53" s="5">
        <v>307</v>
      </c>
      <c r="Q53" s="5">
        <v>9.1999999999999993</v>
      </c>
      <c r="R53" s="5">
        <v>8.3000000000000007</v>
      </c>
      <c r="S53" s="5">
        <v>335</v>
      </c>
      <c r="T53" s="5">
        <v>8.1999999999999993</v>
      </c>
    </row>
    <row r="54" spans="1:20" x14ac:dyDescent="0.2">
      <c r="A54" s="5" t="s">
        <v>13</v>
      </c>
      <c r="B54" s="5">
        <v>1</v>
      </c>
      <c r="C54" s="5" t="s">
        <v>2</v>
      </c>
      <c r="D54" s="5">
        <v>24</v>
      </c>
      <c r="G54" s="5">
        <v>23.3</v>
      </c>
      <c r="H54" s="5">
        <v>10</v>
      </c>
      <c r="I54" s="5">
        <v>0</v>
      </c>
      <c r="J54" s="5">
        <v>0</v>
      </c>
      <c r="K54" s="5">
        <f t="shared" si="0"/>
        <v>10</v>
      </c>
      <c r="L54" s="5" t="s">
        <v>6</v>
      </c>
      <c r="M54" s="5" t="s">
        <v>7</v>
      </c>
      <c r="N54" s="5">
        <v>23</v>
      </c>
      <c r="O54" s="5">
        <v>8.3000000000000007</v>
      </c>
      <c r="P54" s="5">
        <v>302</v>
      </c>
      <c r="Q54" s="5">
        <v>9.1999999999999993</v>
      </c>
      <c r="R54" s="5">
        <v>8.1999999999999993</v>
      </c>
      <c r="S54" s="5">
        <v>328</v>
      </c>
      <c r="T54" s="5">
        <v>8.1999999999999993</v>
      </c>
    </row>
    <row r="55" spans="1:20" x14ac:dyDescent="0.2">
      <c r="A55" s="5" t="s">
        <v>13</v>
      </c>
      <c r="B55" s="5">
        <v>1</v>
      </c>
      <c r="C55" s="5" t="s">
        <v>2</v>
      </c>
      <c r="D55" s="5">
        <v>34</v>
      </c>
      <c r="E55" s="5">
        <v>34</v>
      </c>
      <c r="F55" s="10">
        <v>0</v>
      </c>
      <c r="G55" s="5">
        <v>33</v>
      </c>
      <c r="H55" s="5">
        <v>10</v>
      </c>
      <c r="I55" s="5">
        <v>0</v>
      </c>
      <c r="J55" s="5">
        <v>10</v>
      </c>
      <c r="K55" s="5">
        <f t="shared" si="0"/>
        <v>10</v>
      </c>
      <c r="L55" s="5" t="s">
        <v>6</v>
      </c>
      <c r="M55" s="5" t="s">
        <v>7</v>
      </c>
      <c r="N55" s="5">
        <v>23</v>
      </c>
      <c r="O55" s="5">
        <v>8.3000000000000007</v>
      </c>
      <c r="P55" s="5">
        <v>302</v>
      </c>
      <c r="Q55" s="5">
        <v>9.1999999999999993</v>
      </c>
      <c r="R55" s="5">
        <v>8.1999999999999993</v>
      </c>
      <c r="S55" s="5">
        <v>321</v>
      </c>
      <c r="T55" s="5">
        <v>8.1999999999999993</v>
      </c>
    </row>
    <row r="56" spans="1:20" x14ac:dyDescent="0.2">
      <c r="A56" s="5" t="s">
        <v>13</v>
      </c>
      <c r="B56" s="5">
        <v>1</v>
      </c>
      <c r="C56" s="5" t="s">
        <v>2</v>
      </c>
      <c r="D56" s="5">
        <v>49</v>
      </c>
      <c r="G56" s="5">
        <v>47.5</v>
      </c>
      <c r="H56" s="5">
        <v>10</v>
      </c>
      <c r="I56" s="5">
        <v>8</v>
      </c>
      <c r="J56" s="5">
        <v>10</v>
      </c>
      <c r="K56" s="5">
        <f t="shared" si="0"/>
        <v>2</v>
      </c>
      <c r="L56" s="5" t="s">
        <v>6</v>
      </c>
      <c r="M56" s="5" t="s">
        <v>7</v>
      </c>
      <c r="N56" s="5">
        <v>23</v>
      </c>
      <c r="O56" s="5">
        <v>8.3000000000000007</v>
      </c>
      <c r="P56" s="5">
        <v>300</v>
      </c>
      <c r="Q56" s="5">
        <v>9.1999999999999993</v>
      </c>
      <c r="R56" s="5">
        <v>8.1999999999999993</v>
      </c>
      <c r="S56" s="5">
        <v>327</v>
      </c>
      <c r="T56" s="5">
        <v>8.1999999999999993</v>
      </c>
    </row>
    <row r="57" spans="1:20" x14ac:dyDescent="0.2">
      <c r="A57" s="5" t="s">
        <v>13</v>
      </c>
      <c r="B57" s="5">
        <v>1</v>
      </c>
      <c r="C57" s="5" t="s">
        <v>2</v>
      </c>
      <c r="D57" s="5">
        <v>70</v>
      </c>
      <c r="E57" s="5">
        <v>66</v>
      </c>
      <c r="F57" s="10">
        <v>0.06</v>
      </c>
      <c r="G57" s="5">
        <v>67.900000000000006</v>
      </c>
      <c r="H57" s="5">
        <v>10</v>
      </c>
      <c r="I57" s="5">
        <v>10</v>
      </c>
      <c r="J57" s="5">
        <v>10</v>
      </c>
      <c r="K57" s="5">
        <f t="shared" si="0"/>
        <v>0</v>
      </c>
      <c r="L57" s="5" t="s">
        <v>6</v>
      </c>
      <c r="M57" s="5" t="s">
        <v>7</v>
      </c>
      <c r="N57" s="5">
        <v>23</v>
      </c>
      <c r="O57" s="5">
        <v>8.3000000000000007</v>
      </c>
      <c r="P57" s="5">
        <v>302</v>
      </c>
      <c r="Q57" s="5">
        <v>9.3000000000000007</v>
      </c>
      <c r="R57" s="5">
        <v>8.1999999999999993</v>
      </c>
      <c r="S57" s="5">
        <v>340</v>
      </c>
      <c r="T57" s="5">
        <v>7.8</v>
      </c>
    </row>
    <row r="58" spans="1:20" x14ac:dyDescent="0.2">
      <c r="A58" s="5" t="s">
        <v>13</v>
      </c>
      <c r="B58" s="5">
        <v>2</v>
      </c>
      <c r="C58" s="5" t="s">
        <v>2</v>
      </c>
      <c r="D58" s="5">
        <v>0</v>
      </c>
      <c r="G58" s="5">
        <v>0</v>
      </c>
      <c r="H58" s="5">
        <v>10</v>
      </c>
      <c r="I58" s="5">
        <v>0</v>
      </c>
      <c r="J58" s="5">
        <v>0</v>
      </c>
      <c r="K58" s="5">
        <f t="shared" si="0"/>
        <v>10</v>
      </c>
      <c r="L58" s="5" t="s">
        <v>6</v>
      </c>
      <c r="M58" s="5" t="s">
        <v>7</v>
      </c>
      <c r="N58" s="5">
        <v>23</v>
      </c>
      <c r="R58" s="5">
        <v>8.3000000000000007</v>
      </c>
      <c r="S58" s="5">
        <v>355</v>
      </c>
      <c r="T58" s="5">
        <v>8.1999999999999993</v>
      </c>
    </row>
    <row r="59" spans="1:20" x14ac:dyDescent="0.2">
      <c r="A59" s="5" t="s">
        <v>13</v>
      </c>
      <c r="B59" s="5">
        <v>2</v>
      </c>
      <c r="C59" s="5" t="s">
        <v>2</v>
      </c>
      <c r="D59" s="5">
        <v>8</v>
      </c>
      <c r="G59" s="5">
        <v>7.8</v>
      </c>
      <c r="H59" s="5">
        <v>10</v>
      </c>
      <c r="I59" s="5">
        <v>0</v>
      </c>
      <c r="J59" s="5">
        <v>0</v>
      </c>
      <c r="K59" s="5">
        <f t="shared" si="0"/>
        <v>10</v>
      </c>
      <c r="L59" s="5" t="s">
        <v>6</v>
      </c>
      <c r="M59" s="5" t="s">
        <v>7</v>
      </c>
      <c r="N59" s="5">
        <v>23</v>
      </c>
      <c r="R59" s="5">
        <v>8.3000000000000007</v>
      </c>
      <c r="S59" s="5">
        <v>332</v>
      </c>
      <c r="T59" s="5">
        <v>8.3000000000000007</v>
      </c>
    </row>
    <row r="60" spans="1:20" x14ac:dyDescent="0.2">
      <c r="A60" s="5" t="s">
        <v>13</v>
      </c>
      <c r="B60" s="5">
        <v>2</v>
      </c>
      <c r="C60" s="5" t="s">
        <v>2</v>
      </c>
      <c r="D60" s="5">
        <v>12</v>
      </c>
      <c r="G60" s="5">
        <v>11.6</v>
      </c>
      <c r="H60" s="5">
        <v>10</v>
      </c>
      <c r="I60" s="5">
        <v>0</v>
      </c>
      <c r="J60" s="5">
        <v>0</v>
      </c>
      <c r="K60" s="5">
        <f t="shared" si="0"/>
        <v>10</v>
      </c>
      <c r="L60" s="5" t="s">
        <v>6</v>
      </c>
      <c r="M60" s="5" t="s">
        <v>7</v>
      </c>
      <c r="N60" s="5">
        <v>23</v>
      </c>
      <c r="R60" s="5">
        <v>8.3000000000000007</v>
      </c>
      <c r="S60" s="5">
        <v>340</v>
      </c>
      <c r="T60" s="5">
        <v>8.3000000000000007</v>
      </c>
    </row>
    <row r="61" spans="1:20" x14ac:dyDescent="0.2">
      <c r="A61" s="5" t="s">
        <v>13</v>
      </c>
      <c r="B61" s="5">
        <v>2</v>
      </c>
      <c r="C61" s="5" t="s">
        <v>2</v>
      </c>
      <c r="D61" s="5">
        <v>17</v>
      </c>
      <c r="G61" s="5">
        <v>16.5</v>
      </c>
      <c r="H61" s="5">
        <v>10</v>
      </c>
      <c r="I61" s="5">
        <v>0</v>
      </c>
      <c r="J61" s="5">
        <v>0</v>
      </c>
      <c r="K61" s="5">
        <f t="shared" si="0"/>
        <v>10</v>
      </c>
      <c r="L61" s="5" t="s">
        <v>6</v>
      </c>
      <c r="M61" s="5" t="s">
        <v>7</v>
      </c>
      <c r="N61" s="5">
        <v>23</v>
      </c>
      <c r="R61" s="5">
        <v>8.3000000000000007</v>
      </c>
      <c r="S61" s="5">
        <v>337</v>
      </c>
      <c r="T61" s="5">
        <v>8.3000000000000007</v>
      </c>
    </row>
    <row r="62" spans="1:20" x14ac:dyDescent="0.2">
      <c r="A62" s="5" t="s">
        <v>13</v>
      </c>
      <c r="B62" s="5">
        <v>2</v>
      </c>
      <c r="C62" s="5" t="s">
        <v>2</v>
      </c>
      <c r="D62" s="5">
        <v>24</v>
      </c>
      <c r="G62" s="5">
        <v>23.3</v>
      </c>
      <c r="H62" s="5">
        <v>10</v>
      </c>
      <c r="I62" s="5">
        <v>0</v>
      </c>
      <c r="J62" s="5">
        <v>0</v>
      </c>
      <c r="K62" s="5">
        <f t="shared" si="0"/>
        <v>10</v>
      </c>
      <c r="L62" s="5" t="s">
        <v>6</v>
      </c>
      <c r="M62" s="5" t="s">
        <v>7</v>
      </c>
      <c r="N62" s="5">
        <v>23</v>
      </c>
      <c r="R62" s="5">
        <v>8.3000000000000007</v>
      </c>
      <c r="S62" s="5">
        <v>336</v>
      </c>
      <c r="T62" s="5">
        <v>8.1999999999999993</v>
      </c>
    </row>
    <row r="63" spans="1:20" x14ac:dyDescent="0.2">
      <c r="A63" s="5" t="s">
        <v>13</v>
      </c>
      <c r="B63" s="5">
        <v>2</v>
      </c>
      <c r="C63" s="5" t="s">
        <v>2</v>
      </c>
      <c r="D63" s="5">
        <v>34</v>
      </c>
      <c r="E63" s="5">
        <v>34</v>
      </c>
      <c r="F63" s="10">
        <v>0</v>
      </c>
      <c r="G63" s="5">
        <v>33</v>
      </c>
      <c r="H63" s="5">
        <v>10</v>
      </c>
      <c r="I63" s="5">
        <v>0</v>
      </c>
      <c r="J63" s="5">
        <v>0</v>
      </c>
      <c r="K63" s="5">
        <f t="shared" si="0"/>
        <v>10</v>
      </c>
      <c r="L63" s="5" t="s">
        <v>6</v>
      </c>
      <c r="M63" s="5" t="s">
        <v>7</v>
      </c>
      <c r="N63" s="5">
        <v>23</v>
      </c>
      <c r="R63" s="5">
        <v>8.3000000000000007</v>
      </c>
      <c r="S63" s="5">
        <v>330</v>
      </c>
      <c r="T63" s="5">
        <v>8.1999999999999993</v>
      </c>
    </row>
    <row r="64" spans="1:20" x14ac:dyDescent="0.2">
      <c r="A64" s="5" t="s">
        <v>13</v>
      </c>
      <c r="B64" s="5">
        <v>2</v>
      </c>
      <c r="C64" s="5" t="s">
        <v>2</v>
      </c>
      <c r="D64" s="5">
        <v>49</v>
      </c>
      <c r="G64" s="5">
        <v>47.5</v>
      </c>
      <c r="H64" s="5">
        <v>10</v>
      </c>
      <c r="I64" s="5">
        <v>7</v>
      </c>
      <c r="J64" s="5">
        <v>10</v>
      </c>
      <c r="K64" s="5">
        <f t="shared" si="0"/>
        <v>3</v>
      </c>
      <c r="L64" s="5" t="s">
        <v>6</v>
      </c>
      <c r="M64" s="5" t="s">
        <v>7</v>
      </c>
      <c r="N64" s="5">
        <v>23</v>
      </c>
      <c r="R64" s="5">
        <v>8.1999999999999993</v>
      </c>
      <c r="S64" s="5">
        <v>335</v>
      </c>
      <c r="T64" s="5">
        <v>8.1999999999999993</v>
      </c>
    </row>
    <row r="65" spans="1:20" x14ac:dyDescent="0.2">
      <c r="A65" s="5" t="s">
        <v>13</v>
      </c>
      <c r="B65" s="5">
        <v>2</v>
      </c>
      <c r="C65" s="5" t="s">
        <v>2</v>
      </c>
      <c r="D65" s="5">
        <v>70</v>
      </c>
      <c r="E65" s="5">
        <v>66</v>
      </c>
      <c r="F65" s="10">
        <v>0.06</v>
      </c>
      <c r="G65" s="5">
        <v>67.900000000000006</v>
      </c>
      <c r="H65" s="5">
        <v>10</v>
      </c>
      <c r="I65" s="5">
        <v>10</v>
      </c>
      <c r="J65" s="5">
        <v>10</v>
      </c>
      <c r="K65" s="5">
        <f t="shared" si="0"/>
        <v>0</v>
      </c>
      <c r="L65" s="5" t="s">
        <v>6</v>
      </c>
      <c r="M65" s="5" t="s">
        <v>7</v>
      </c>
      <c r="N65" s="5">
        <v>23</v>
      </c>
      <c r="R65" s="5">
        <v>8.1999999999999993</v>
      </c>
      <c r="S65" s="5">
        <v>341</v>
      </c>
      <c r="T65" s="5">
        <v>7.8</v>
      </c>
    </row>
    <row r="66" spans="1:20" x14ac:dyDescent="0.2">
      <c r="A66" s="5" t="s">
        <v>13</v>
      </c>
      <c r="B66" s="5">
        <v>3</v>
      </c>
      <c r="C66" s="5" t="s">
        <v>2</v>
      </c>
      <c r="D66" s="5">
        <v>0</v>
      </c>
      <c r="G66" s="5">
        <v>0</v>
      </c>
      <c r="H66" s="5">
        <v>10</v>
      </c>
      <c r="I66" s="5">
        <v>0</v>
      </c>
      <c r="J66" s="5">
        <v>0</v>
      </c>
      <c r="K66" s="5">
        <f t="shared" si="0"/>
        <v>10</v>
      </c>
      <c r="L66" s="5" t="s">
        <v>6</v>
      </c>
      <c r="M66" s="5" t="s">
        <v>7</v>
      </c>
      <c r="N66" s="5">
        <v>23</v>
      </c>
      <c r="R66" s="5">
        <v>8.1999999999999993</v>
      </c>
      <c r="S66" s="5">
        <v>336</v>
      </c>
      <c r="T66" s="5">
        <v>8.1999999999999993</v>
      </c>
    </row>
    <row r="67" spans="1:20" x14ac:dyDescent="0.2">
      <c r="A67" s="5" t="s">
        <v>13</v>
      </c>
      <c r="B67" s="5">
        <v>3</v>
      </c>
      <c r="C67" s="5" t="s">
        <v>2</v>
      </c>
      <c r="D67" s="5">
        <v>8</v>
      </c>
      <c r="G67" s="5">
        <v>7.8</v>
      </c>
      <c r="H67" s="5">
        <v>10</v>
      </c>
      <c r="I67" s="5">
        <v>0</v>
      </c>
      <c r="J67" s="5">
        <v>0</v>
      </c>
      <c r="K67" s="5">
        <f t="shared" ref="K67:K105" si="1">H67-I67</f>
        <v>10</v>
      </c>
      <c r="L67" s="5" t="s">
        <v>6</v>
      </c>
      <c r="M67" s="5" t="s">
        <v>7</v>
      </c>
      <c r="N67" s="5">
        <v>23</v>
      </c>
      <c r="R67" s="5">
        <v>8.3000000000000007</v>
      </c>
      <c r="S67" s="5">
        <v>331</v>
      </c>
      <c r="T67" s="5">
        <v>8.3000000000000007</v>
      </c>
    </row>
    <row r="68" spans="1:20" x14ac:dyDescent="0.2">
      <c r="A68" s="5" t="s">
        <v>13</v>
      </c>
      <c r="B68" s="5">
        <v>3</v>
      </c>
      <c r="C68" s="5" t="s">
        <v>2</v>
      </c>
      <c r="D68" s="5">
        <v>12</v>
      </c>
      <c r="G68" s="5">
        <v>11.6</v>
      </c>
      <c r="H68" s="5">
        <v>10</v>
      </c>
      <c r="I68" s="5">
        <v>0</v>
      </c>
      <c r="J68" s="5">
        <v>0</v>
      </c>
      <c r="K68" s="5">
        <f t="shared" si="1"/>
        <v>10</v>
      </c>
      <c r="L68" s="5" t="s">
        <v>6</v>
      </c>
      <c r="M68" s="5" t="s">
        <v>7</v>
      </c>
      <c r="N68" s="5">
        <v>23</v>
      </c>
      <c r="R68" s="5">
        <v>8.3000000000000007</v>
      </c>
      <c r="S68" s="5">
        <v>328</v>
      </c>
      <c r="T68" s="5">
        <v>8.1999999999999993</v>
      </c>
    </row>
    <row r="69" spans="1:20" x14ac:dyDescent="0.2">
      <c r="A69" s="5" t="s">
        <v>13</v>
      </c>
      <c r="B69" s="5">
        <v>3</v>
      </c>
      <c r="C69" s="5" t="s">
        <v>2</v>
      </c>
      <c r="D69" s="5">
        <v>17</v>
      </c>
      <c r="G69" s="5">
        <v>16.5</v>
      </c>
      <c r="H69" s="5">
        <v>10</v>
      </c>
      <c r="I69" s="5">
        <v>0</v>
      </c>
      <c r="J69" s="5">
        <v>0</v>
      </c>
      <c r="K69" s="5">
        <f t="shared" si="1"/>
        <v>10</v>
      </c>
      <c r="L69" s="5" t="s">
        <v>6</v>
      </c>
      <c r="M69" s="5" t="s">
        <v>7</v>
      </c>
      <c r="N69" s="5">
        <v>23</v>
      </c>
      <c r="R69" s="5">
        <v>8.3000000000000007</v>
      </c>
      <c r="S69" s="5">
        <v>334</v>
      </c>
      <c r="T69" s="5">
        <v>8.3000000000000007</v>
      </c>
    </row>
    <row r="70" spans="1:20" x14ac:dyDescent="0.2">
      <c r="A70" s="5" t="s">
        <v>13</v>
      </c>
      <c r="B70" s="5">
        <v>3</v>
      </c>
      <c r="C70" s="5" t="s">
        <v>2</v>
      </c>
      <c r="D70" s="5">
        <v>24</v>
      </c>
      <c r="G70" s="5">
        <v>23.3</v>
      </c>
      <c r="H70" s="5">
        <v>10</v>
      </c>
      <c r="I70" s="5">
        <v>0</v>
      </c>
      <c r="J70" s="5">
        <v>0</v>
      </c>
      <c r="K70" s="5">
        <f t="shared" si="1"/>
        <v>10</v>
      </c>
      <c r="L70" s="5" t="s">
        <v>6</v>
      </c>
      <c r="M70" s="5" t="s">
        <v>7</v>
      </c>
      <c r="N70" s="5">
        <v>23</v>
      </c>
      <c r="R70" s="5">
        <v>8.3000000000000007</v>
      </c>
      <c r="S70" s="5">
        <v>348</v>
      </c>
      <c r="T70" s="5">
        <v>8.3000000000000007</v>
      </c>
    </row>
    <row r="71" spans="1:20" x14ac:dyDescent="0.2">
      <c r="A71" s="5" t="s">
        <v>13</v>
      </c>
      <c r="B71" s="5">
        <v>3</v>
      </c>
      <c r="C71" s="5" t="s">
        <v>2</v>
      </c>
      <c r="D71" s="5">
        <v>34</v>
      </c>
      <c r="E71" s="5">
        <v>34</v>
      </c>
      <c r="F71" s="10">
        <v>0</v>
      </c>
      <c r="G71" s="5">
        <v>33</v>
      </c>
      <c r="H71" s="5">
        <v>10</v>
      </c>
      <c r="I71" s="5">
        <v>0</v>
      </c>
      <c r="J71" s="5">
        <v>10</v>
      </c>
      <c r="K71" s="5">
        <f t="shared" si="1"/>
        <v>10</v>
      </c>
      <c r="L71" s="5" t="s">
        <v>6</v>
      </c>
      <c r="M71" s="5" t="s">
        <v>7</v>
      </c>
      <c r="N71" s="5">
        <v>23</v>
      </c>
      <c r="R71" s="5">
        <v>8.3000000000000007</v>
      </c>
      <c r="S71" s="5">
        <v>335</v>
      </c>
      <c r="T71" s="5">
        <v>8.3000000000000007</v>
      </c>
    </row>
    <row r="72" spans="1:20" x14ac:dyDescent="0.2">
      <c r="A72" s="5" t="s">
        <v>13</v>
      </c>
      <c r="B72" s="5">
        <v>3</v>
      </c>
      <c r="C72" s="5" t="s">
        <v>2</v>
      </c>
      <c r="D72" s="5">
        <v>49</v>
      </c>
      <c r="G72" s="5">
        <v>47.5</v>
      </c>
      <c r="H72" s="5">
        <v>10</v>
      </c>
      <c r="I72" s="5">
        <v>10</v>
      </c>
      <c r="J72" s="5">
        <v>10</v>
      </c>
      <c r="K72" s="5">
        <f t="shared" si="1"/>
        <v>0</v>
      </c>
      <c r="L72" s="5" t="s">
        <v>6</v>
      </c>
      <c r="M72" s="5" t="s">
        <v>7</v>
      </c>
      <c r="N72" s="5">
        <v>23</v>
      </c>
      <c r="R72" s="5">
        <v>8.1999999999999993</v>
      </c>
      <c r="S72" s="5">
        <v>330</v>
      </c>
      <c r="T72" s="5">
        <v>7.9</v>
      </c>
    </row>
    <row r="73" spans="1:20" x14ac:dyDescent="0.2">
      <c r="A73" s="5" t="s">
        <v>13</v>
      </c>
      <c r="B73" s="5">
        <v>3</v>
      </c>
      <c r="C73" s="5" t="s">
        <v>2</v>
      </c>
      <c r="D73" s="5">
        <v>70</v>
      </c>
      <c r="E73" s="5">
        <v>66</v>
      </c>
      <c r="F73" s="10">
        <v>0.06</v>
      </c>
      <c r="G73" s="5">
        <v>67.900000000000006</v>
      </c>
      <c r="H73" s="5">
        <v>10</v>
      </c>
      <c r="I73" s="5">
        <v>10</v>
      </c>
      <c r="J73" s="5">
        <v>10</v>
      </c>
      <c r="K73" s="5">
        <f t="shared" si="1"/>
        <v>0</v>
      </c>
      <c r="L73" s="5" t="s">
        <v>6</v>
      </c>
      <c r="M73" s="5" t="s">
        <v>7</v>
      </c>
      <c r="N73" s="5">
        <v>23</v>
      </c>
      <c r="R73" s="5">
        <v>8.1</v>
      </c>
      <c r="S73" s="5">
        <v>352</v>
      </c>
      <c r="T73" s="5">
        <v>7.7</v>
      </c>
    </row>
    <row r="74" spans="1:20" x14ac:dyDescent="0.2">
      <c r="A74" s="5" t="s">
        <v>13</v>
      </c>
      <c r="B74" s="5">
        <v>1</v>
      </c>
      <c r="C74" s="5" t="s">
        <v>3</v>
      </c>
      <c r="D74" s="5">
        <v>0</v>
      </c>
      <c r="G74" s="5">
        <v>0</v>
      </c>
      <c r="H74" s="5">
        <v>5</v>
      </c>
      <c r="I74" s="5">
        <v>0</v>
      </c>
      <c r="J74" s="5">
        <v>0</v>
      </c>
      <c r="K74" s="5">
        <f t="shared" si="1"/>
        <v>5</v>
      </c>
      <c r="L74" s="5" t="s">
        <v>12</v>
      </c>
      <c r="M74" s="5" t="s">
        <v>7</v>
      </c>
      <c r="N74" s="5">
        <v>25</v>
      </c>
      <c r="O74" s="5">
        <v>8.3000000000000007</v>
      </c>
      <c r="P74" s="5">
        <v>340</v>
      </c>
      <c r="Q74" s="5">
        <v>8.5</v>
      </c>
      <c r="R74" s="5">
        <v>8.6</v>
      </c>
      <c r="S74" s="5">
        <v>385</v>
      </c>
      <c r="T74" s="5">
        <v>8.4</v>
      </c>
    </row>
    <row r="75" spans="1:20" x14ac:dyDescent="0.2">
      <c r="A75" s="5" t="s">
        <v>13</v>
      </c>
      <c r="B75" s="5">
        <v>1</v>
      </c>
      <c r="C75" s="5" t="s">
        <v>3</v>
      </c>
      <c r="D75" s="5">
        <v>0.3</v>
      </c>
      <c r="G75" s="5">
        <v>0.3</v>
      </c>
      <c r="H75" s="5">
        <v>5</v>
      </c>
      <c r="I75" s="5">
        <v>0</v>
      </c>
      <c r="J75" s="5">
        <v>0</v>
      </c>
      <c r="K75" s="5">
        <f t="shared" si="1"/>
        <v>5</v>
      </c>
      <c r="L75" s="5" t="s">
        <v>12</v>
      </c>
      <c r="M75" s="5" t="s">
        <v>7</v>
      </c>
      <c r="N75" s="5">
        <v>25</v>
      </c>
    </row>
    <row r="76" spans="1:20" x14ac:dyDescent="0.2">
      <c r="A76" s="5" t="s">
        <v>13</v>
      </c>
      <c r="B76" s="5">
        <v>1</v>
      </c>
      <c r="C76" s="5" t="s">
        <v>3</v>
      </c>
      <c r="D76" s="5">
        <v>0.6</v>
      </c>
      <c r="G76" s="5">
        <v>0.5</v>
      </c>
      <c r="H76" s="5">
        <v>5</v>
      </c>
      <c r="I76" s="5">
        <v>0</v>
      </c>
      <c r="J76" s="5">
        <v>0</v>
      </c>
      <c r="K76" s="5">
        <f t="shared" si="1"/>
        <v>5</v>
      </c>
      <c r="L76" s="5" t="s">
        <v>12</v>
      </c>
      <c r="M76" s="5" t="s">
        <v>7</v>
      </c>
      <c r="N76" s="5">
        <v>25</v>
      </c>
    </row>
    <row r="77" spans="1:20" x14ac:dyDescent="0.2">
      <c r="A77" s="5" t="s">
        <v>13</v>
      </c>
      <c r="B77" s="5">
        <v>1</v>
      </c>
      <c r="C77" s="5" t="s">
        <v>3</v>
      </c>
      <c r="D77" s="5">
        <v>1.3</v>
      </c>
      <c r="G77" s="5">
        <v>1.1000000000000001</v>
      </c>
      <c r="H77" s="5">
        <v>5</v>
      </c>
      <c r="I77" s="5">
        <v>1</v>
      </c>
      <c r="J77" s="5">
        <v>1</v>
      </c>
      <c r="K77" s="5">
        <f t="shared" si="1"/>
        <v>4</v>
      </c>
      <c r="L77" s="5" t="s">
        <v>12</v>
      </c>
      <c r="M77" s="5" t="s">
        <v>7</v>
      </c>
      <c r="N77" s="5">
        <v>25</v>
      </c>
    </row>
    <row r="78" spans="1:20" x14ac:dyDescent="0.2">
      <c r="A78" s="5" t="s">
        <v>13</v>
      </c>
      <c r="B78" s="5">
        <v>1</v>
      </c>
      <c r="C78" s="5" t="s">
        <v>3</v>
      </c>
      <c r="D78" s="5">
        <v>2.5</v>
      </c>
      <c r="G78" s="5">
        <v>2.2000000000000002</v>
      </c>
      <c r="H78" s="5">
        <v>5</v>
      </c>
      <c r="I78" s="5">
        <v>0</v>
      </c>
      <c r="J78" s="5">
        <v>0</v>
      </c>
      <c r="K78" s="5">
        <f t="shared" si="1"/>
        <v>5</v>
      </c>
      <c r="L78" s="5" t="s">
        <v>12</v>
      </c>
      <c r="M78" s="5" t="s">
        <v>7</v>
      </c>
      <c r="N78" s="5">
        <v>25</v>
      </c>
    </row>
    <row r="79" spans="1:20" x14ac:dyDescent="0.2">
      <c r="A79" s="5" t="s">
        <v>13</v>
      </c>
      <c r="B79" s="5">
        <v>1</v>
      </c>
      <c r="C79" s="5" t="s">
        <v>3</v>
      </c>
      <c r="D79" s="5">
        <v>5</v>
      </c>
      <c r="E79" s="5">
        <v>4.4000000000000004</v>
      </c>
      <c r="F79" s="10">
        <v>0.13</v>
      </c>
      <c r="G79" s="5">
        <v>4.4000000000000004</v>
      </c>
      <c r="H79" s="5">
        <v>5</v>
      </c>
      <c r="I79" s="5">
        <v>0</v>
      </c>
      <c r="J79" s="5">
        <v>4</v>
      </c>
      <c r="K79" s="5">
        <f t="shared" si="1"/>
        <v>5</v>
      </c>
      <c r="L79" s="5" t="s">
        <v>12</v>
      </c>
      <c r="M79" s="5" t="s">
        <v>7</v>
      </c>
      <c r="N79" s="5">
        <v>25</v>
      </c>
    </row>
    <row r="80" spans="1:20" x14ac:dyDescent="0.2">
      <c r="A80" s="5" t="s">
        <v>13</v>
      </c>
      <c r="B80" s="5">
        <v>1</v>
      </c>
      <c r="C80" s="5" t="s">
        <v>3</v>
      </c>
      <c r="D80" s="5">
        <v>10</v>
      </c>
      <c r="G80" s="5">
        <v>8.6999999999999993</v>
      </c>
      <c r="H80" s="5">
        <v>5</v>
      </c>
      <c r="I80" s="5">
        <v>5</v>
      </c>
      <c r="J80" s="5">
        <v>5</v>
      </c>
      <c r="K80" s="5">
        <f t="shared" si="1"/>
        <v>0</v>
      </c>
      <c r="L80" s="5" t="s">
        <v>12</v>
      </c>
      <c r="M80" s="5" t="s">
        <v>7</v>
      </c>
      <c r="N80" s="5">
        <v>25</v>
      </c>
    </row>
    <row r="81" spans="1:20" x14ac:dyDescent="0.2">
      <c r="A81" s="5" t="s">
        <v>13</v>
      </c>
      <c r="B81" s="5">
        <v>1</v>
      </c>
      <c r="C81" s="5" t="s">
        <v>3</v>
      </c>
      <c r="D81" s="5">
        <v>20</v>
      </c>
      <c r="G81" s="5">
        <v>17.399999999999999</v>
      </c>
      <c r="H81" s="5">
        <v>5</v>
      </c>
      <c r="I81" s="5">
        <v>5</v>
      </c>
      <c r="J81" s="5">
        <v>5</v>
      </c>
      <c r="K81" s="5">
        <f t="shared" si="1"/>
        <v>0</v>
      </c>
      <c r="L81" s="5" t="s">
        <v>12</v>
      </c>
      <c r="M81" s="5" t="s">
        <v>7</v>
      </c>
      <c r="N81" s="5">
        <v>25</v>
      </c>
      <c r="O81" s="5">
        <v>8.3000000000000007</v>
      </c>
      <c r="P81" s="5">
        <v>338</v>
      </c>
      <c r="Q81" s="5">
        <v>8.5</v>
      </c>
      <c r="R81" s="5">
        <v>8.6</v>
      </c>
      <c r="S81" s="5">
        <v>374</v>
      </c>
      <c r="T81" s="5">
        <v>8.4</v>
      </c>
    </row>
    <row r="82" spans="1:20" x14ac:dyDescent="0.2">
      <c r="A82" s="5" t="s">
        <v>13</v>
      </c>
      <c r="B82" s="5">
        <v>2</v>
      </c>
      <c r="C82" s="5" t="s">
        <v>3</v>
      </c>
      <c r="D82" s="5">
        <v>0</v>
      </c>
      <c r="G82" s="5">
        <v>0</v>
      </c>
      <c r="H82" s="5">
        <v>5</v>
      </c>
      <c r="I82" s="5">
        <v>1</v>
      </c>
      <c r="J82" s="5">
        <v>1</v>
      </c>
      <c r="K82" s="5">
        <f t="shared" si="1"/>
        <v>4</v>
      </c>
      <c r="L82" s="5" t="s">
        <v>12</v>
      </c>
      <c r="M82" s="5" t="s">
        <v>7</v>
      </c>
      <c r="N82" s="5">
        <v>25</v>
      </c>
    </row>
    <row r="83" spans="1:20" x14ac:dyDescent="0.2">
      <c r="A83" s="5" t="s">
        <v>13</v>
      </c>
      <c r="B83" s="5">
        <v>2</v>
      </c>
      <c r="C83" s="5" t="s">
        <v>3</v>
      </c>
      <c r="D83" s="5">
        <v>0.3</v>
      </c>
      <c r="G83" s="5">
        <v>0.3</v>
      </c>
      <c r="H83" s="5">
        <v>5</v>
      </c>
      <c r="I83" s="5">
        <v>0</v>
      </c>
      <c r="J83" s="5">
        <v>0</v>
      </c>
      <c r="K83" s="5">
        <f t="shared" si="1"/>
        <v>5</v>
      </c>
      <c r="L83" s="5" t="s">
        <v>12</v>
      </c>
      <c r="M83" s="5" t="s">
        <v>7</v>
      </c>
      <c r="N83" s="5">
        <v>25</v>
      </c>
    </row>
    <row r="84" spans="1:20" x14ac:dyDescent="0.2">
      <c r="A84" s="5" t="s">
        <v>13</v>
      </c>
      <c r="B84" s="5">
        <v>2</v>
      </c>
      <c r="C84" s="5" t="s">
        <v>3</v>
      </c>
      <c r="D84" s="5">
        <v>0.6</v>
      </c>
      <c r="G84" s="5">
        <v>0.5</v>
      </c>
      <c r="H84" s="5">
        <v>5</v>
      </c>
      <c r="I84" s="5">
        <v>0</v>
      </c>
      <c r="J84" s="5">
        <v>0</v>
      </c>
      <c r="K84" s="5">
        <f t="shared" si="1"/>
        <v>5</v>
      </c>
      <c r="L84" s="5" t="s">
        <v>12</v>
      </c>
      <c r="M84" s="5" t="s">
        <v>7</v>
      </c>
      <c r="N84" s="5">
        <v>25</v>
      </c>
    </row>
    <row r="85" spans="1:20" x14ac:dyDescent="0.2">
      <c r="A85" s="5" t="s">
        <v>13</v>
      </c>
      <c r="B85" s="5">
        <v>2</v>
      </c>
      <c r="C85" s="5" t="s">
        <v>3</v>
      </c>
      <c r="D85" s="5">
        <v>1.3</v>
      </c>
      <c r="G85" s="5">
        <v>1.1000000000000001</v>
      </c>
      <c r="H85" s="5">
        <v>5</v>
      </c>
      <c r="I85" s="5">
        <v>0</v>
      </c>
      <c r="J85" s="5">
        <v>0</v>
      </c>
      <c r="K85" s="5">
        <f t="shared" si="1"/>
        <v>5</v>
      </c>
      <c r="L85" s="5" t="s">
        <v>12</v>
      </c>
      <c r="M85" s="5" t="s">
        <v>7</v>
      </c>
      <c r="N85" s="5">
        <v>25</v>
      </c>
    </row>
    <row r="86" spans="1:20" x14ac:dyDescent="0.2">
      <c r="A86" s="5" t="s">
        <v>13</v>
      </c>
      <c r="B86" s="5">
        <v>2</v>
      </c>
      <c r="C86" s="5" t="s">
        <v>3</v>
      </c>
      <c r="D86" s="5">
        <v>2.5</v>
      </c>
      <c r="G86" s="5">
        <v>2.2000000000000002</v>
      </c>
      <c r="H86" s="5">
        <v>5</v>
      </c>
      <c r="I86" s="5">
        <v>0</v>
      </c>
      <c r="J86" s="5">
        <v>0</v>
      </c>
      <c r="K86" s="5">
        <f t="shared" si="1"/>
        <v>5</v>
      </c>
      <c r="L86" s="5" t="s">
        <v>12</v>
      </c>
      <c r="M86" s="5" t="s">
        <v>7</v>
      </c>
      <c r="N86" s="5">
        <v>25</v>
      </c>
    </row>
    <row r="87" spans="1:20" x14ac:dyDescent="0.2">
      <c r="A87" s="5" t="s">
        <v>13</v>
      </c>
      <c r="B87" s="5">
        <v>2</v>
      </c>
      <c r="C87" s="5" t="s">
        <v>3</v>
      </c>
      <c r="D87" s="5">
        <v>5</v>
      </c>
      <c r="G87" s="5">
        <v>4.4000000000000004</v>
      </c>
      <c r="H87" s="5">
        <v>5</v>
      </c>
      <c r="I87" s="5">
        <v>1</v>
      </c>
      <c r="J87" s="5">
        <v>5</v>
      </c>
      <c r="K87" s="5">
        <f t="shared" si="1"/>
        <v>4</v>
      </c>
      <c r="L87" s="5" t="s">
        <v>12</v>
      </c>
      <c r="M87" s="5" t="s">
        <v>7</v>
      </c>
      <c r="N87" s="5">
        <v>25</v>
      </c>
    </row>
    <row r="88" spans="1:20" x14ac:dyDescent="0.2">
      <c r="A88" s="5" t="s">
        <v>13</v>
      </c>
      <c r="B88" s="5">
        <v>2</v>
      </c>
      <c r="C88" s="5" t="s">
        <v>3</v>
      </c>
      <c r="D88" s="5">
        <v>10</v>
      </c>
      <c r="G88" s="5">
        <v>8.6999999999999993</v>
      </c>
      <c r="H88" s="5">
        <v>5</v>
      </c>
      <c r="I88" s="5">
        <v>5</v>
      </c>
      <c r="J88" s="5">
        <v>5</v>
      </c>
      <c r="K88" s="5">
        <f t="shared" si="1"/>
        <v>0</v>
      </c>
      <c r="L88" s="5" t="s">
        <v>12</v>
      </c>
      <c r="M88" s="5" t="s">
        <v>7</v>
      </c>
      <c r="N88" s="5">
        <v>25</v>
      </c>
    </row>
    <row r="89" spans="1:20" x14ac:dyDescent="0.2">
      <c r="A89" s="5" t="s">
        <v>13</v>
      </c>
      <c r="B89" s="5">
        <v>2</v>
      </c>
      <c r="C89" s="5" t="s">
        <v>3</v>
      </c>
      <c r="D89" s="5">
        <v>20</v>
      </c>
      <c r="G89" s="5">
        <v>17.399999999999999</v>
      </c>
      <c r="H89" s="5">
        <v>5</v>
      </c>
      <c r="I89" s="5">
        <v>5</v>
      </c>
      <c r="J89" s="5">
        <v>5</v>
      </c>
      <c r="K89" s="5">
        <f t="shared" si="1"/>
        <v>0</v>
      </c>
      <c r="L89" s="5" t="s">
        <v>12</v>
      </c>
      <c r="M89" s="5" t="s">
        <v>7</v>
      </c>
      <c r="N89" s="5">
        <v>25</v>
      </c>
    </row>
    <row r="90" spans="1:20" x14ac:dyDescent="0.2">
      <c r="A90" s="5" t="s">
        <v>13</v>
      </c>
      <c r="B90" s="5">
        <v>3</v>
      </c>
      <c r="C90" s="5" t="s">
        <v>3</v>
      </c>
      <c r="D90" s="5">
        <v>0</v>
      </c>
      <c r="G90" s="5">
        <v>0</v>
      </c>
      <c r="H90" s="5">
        <v>5</v>
      </c>
      <c r="I90" s="5">
        <v>0</v>
      </c>
      <c r="J90" s="5">
        <v>0</v>
      </c>
      <c r="K90" s="5">
        <f t="shared" si="1"/>
        <v>5</v>
      </c>
      <c r="L90" s="5" t="s">
        <v>12</v>
      </c>
      <c r="M90" s="5" t="s">
        <v>7</v>
      </c>
      <c r="N90" s="5">
        <v>25</v>
      </c>
    </row>
    <row r="91" spans="1:20" x14ac:dyDescent="0.2">
      <c r="A91" s="5" t="s">
        <v>13</v>
      </c>
      <c r="B91" s="5">
        <v>3</v>
      </c>
      <c r="C91" s="5" t="s">
        <v>3</v>
      </c>
      <c r="D91" s="5">
        <v>0.3</v>
      </c>
      <c r="G91" s="5">
        <v>0.3</v>
      </c>
      <c r="H91" s="5">
        <v>5</v>
      </c>
      <c r="I91" s="5">
        <v>0</v>
      </c>
      <c r="J91" s="5">
        <v>0</v>
      </c>
      <c r="K91" s="5">
        <f t="shared" si="1"/>
        <v>5</v>
      </c>
      <c r="L91" s="5" t="s">
        <v>12</v>
      </c>
      <c r="M91" s="5" t="s">
        <v>7</v>
      </c>
      <c r="N91" s="5">
        <v>25</v>
      </c>
    </row>
    <row r="92" spans="1:20" x14ac:dyDescent="0.2">
      <c r="A92" s="5" t="s">
        <v>13</v>
      </c>
      <c r="B92" s="5">
        <v>3</v>
      </c>
      <c r="C92" s="5" t="s">
        <v>3</v>
      </c>
      <c r="D92" s="5">
        <v>0.6</v>
      </c>
      <c r="G92" s="5">
        <v>0.5</v>
      </c>
      <c r="H92" s="5">
        <v>5</v>
      </c>
      <c r="I92" s="5">
        <v>0</v>
      </c>
      <c r="J92" s="5">
        <v>0</v>
      </c>
      <c r="K92" s="5">
        <f t="shared" si="1"/>
        <v>5</v>
      </c>
      <c r="L92" s="5" t="s">
        <v>12</v>
      </c>
      <c r="M92" s="5" t="s">
        <v>7</v>
      </c>
      <c r="N92" s="5">
        <v>25</v>
      </c>
    </row>
    <row r="93" spans="1:20" x14ac:dyDescent="0.2">
      <c r="A93" s="5" t="s">
        <v>13</v>
      </c>
      <c r="B93" s="5">
        <v>3</v>
      </c>
      <c r="C93" s="5" t="s">
        <v>3</v>
      </c>
      <c r="D93" s="5">
        <v>1.3</v>
      </c>
      <c r="G93" s="5">
        <v>1.1000000000000001</v>
      </c>
      <c r="H93" s="5">
        <v>5</v>
      </c>
      <c r="I93" s="5">
        <v>0</v>
      </c>
      <c r="J93" s="5">
        <v>0</v>
      </c>
      <c r="K93" s="5">
        <f t="shared" si="1"/>
        <v>5</v>
      </c>
      <c r="L93" s="5" t="s">
        <v>12</v>
      </c>
      <c r="M93" s="5" t="s">
        <v>7</v>
      </c>
      <c r="N93" s="5">
        <v>25</v>
      </c>
    </row>
    <row r="94" spans="1:20" x14ac:dyDescent="0.2">
      <c r="A94" s="5" t="s">
        <v>13</v>
      </c>
      <c r="B94" s="5">
        <v>3</v>
      </c>
      <c r="C94" s="5" t="s">
        <v>3</v>
      </c>
      <c r="D94" s="5">
        <v>2.5</v>
      </c>
      <c r="G94" s="5">
        <v>2.2000000000000002</v>
      </c>
      <c r="H94" s="5">
        <v>5</v>
      </c>
      <c r="I94" s="5">
        <v>0</v>
      </c>
      <c r="J94" s="5">
        <v>0</v>
      </c>
      <c r="K94" s="5">
        <f t="shared" si="1"/>
        <v>5</v>
      </c>
      <c r="L94" s="5" t="s">
        <v>12</v>
      </c>
      <c r="M94" s="5" t="s">
        <v>7</v>
      </c>
      <c r="N94" s="5">
        <v>25</v>
      </c>
    </row>
    <row r="95" spans="1:20" x14ac:dyDescent="0.2">
      <c r="A95" s="5" t="s">
        <v>13</v>
      </c>
      <c r="B95" s="5">
        <v>3</v>
      </c>
      <c r="C95" s="5" t="s">
        <v>3</v>
      </c>
      <c r="D95" s="5">
        <v>5</v>
      </c>
      <c r="G95" s="5">
        <v>4.4000000000000004</v>
      </c>
      <c r="H95" s="5">
        <v>5</v>
      </c>
      <c r="I95" s="5">
        <v>1</v>
      </c>
      <c r="J95" s="5">
        <v>4</v>
      </c>
      <c r="K95" s="5">
        <f t="shared" si="1"/>
        <v>4</v>
      </c>
      <c r="L95" s="5" t="s">
        <v>12</v>
      </c>
      <c r="M95" s="5" t="s">
        <v>7</v>
      </c>
      <c r="N95" s="5">
        <v>25</v>
      </c>
    </row>
    <row r="96" spans="1:20" x14ac:dyDescent="0.2">
      <c r="A96" s="5" t="s">
        <v>13</v>
      </c>
      <c r="B96" s="5">
        <v>3</v>
      </c>
      <c r="C96" s="5" t="s">
        <v>3</v>
      </c>
      <c r="D96" s="5">
        <v>10</v>
      </c>
      <c r="G96" s="5">
        <v>8.6999999999999993</v>
      </c>
      <c r="H96" s="5">
        <v>5</v>
      </c>
      <c r="I96" s="5">
        <v>5</v>
      </c>
      <c r="J96" s="5">
        <v>5</v>
      </c>
      <c r="K96" s="5">
        <f t="shared" si="1"/>
        <v>0</v>
      </c>
      <c r="L96" s="5" t="s">
        <v>12</v>
      </c>
      <c r="M96" s="5" t="s">
        <v>7</v>
      </c>
      <c r="N96" s="5">
        <v>25</v>
      </c>
    </row>
    <row r="97" spans="1:14" x14ac:dyDescent="0.2">
      <c r="A97" s="5" t="s">
        <v>13</v>
      </c>
      <c r="B97" s="5">
        <v>3</v>
      </c>
      <c r="C97" s="5" t="s">
        <v>3</v>
      </c>
      <c r="D97" s="5">
        <v>20</v>
      </c>
      <c r="G97" s="5">
        <v>17.399999999999999</v>
      </c>
      <c r="H97" s="5">
        <v>5</v>
      </c>
      <c r="I97" s="5">
        <v>5</v>
      </c>
      <c r="J97" s="5">
        <v>5</v>
      </c>
      <c r="K97" s="5">
        <f t="shared" si="1"/>
        <v>0</v>
      </c>
      <c r="L97" s="5" t="s">
        <v>12</v>
      </c>
      <c r="M97" s="5" t="s">
        <v>7</v>
      </c>
      <c r="N97" s="5">
        <v>25</v>
      </c>
    </row>
    <row r="98" spans="1:14" x14ac:dyDescent="0.2">
      <c r="A98" s="5" t="s">
        <v>13</v>
      </c>
      <c r="B98" s="5">
        <v>4</v>
      </c>
      <c r="C98" s="5" t="s">
        <v>3</v>
      </c>
      <c r="D98" s="5">
        <v>0</v>
      </c>
      <c r="G98" s="5">
        <v>0</v>
      </c>
      <c r="H98" s="5">
        <v>5</v>
      </c>
      <c r="I98" s="5">
        <v>0</v>
      </c>
      <c r="J98" s="5">
        <v>0</v>
      </c>
      <c r="K98" s="5">
        <f t="shared" si="1"/>
        <v>5</v>
      </c>
      <c r="L98" s="5" t="s">
        <v>12</v>
      </c>
      <c r="M98" s="5" t="s">
        <v>7</v>
      </c>
      <c r="N98" s="5">
        <v>25</v>
      </c>
    </row>
    <row r="99" spans="1:14" x14ac:dyDescent="0.2">
      <c r="A99" s="5" t="s">
        <v>13</v>
      </c>
      <c r="B99" s="5">
        <v>4</v>
      </c>
      <c r="C99" s="5" t="s">
        <v>3</v>
      </c>
      <c r="D99" s="5">
        <v>0.3</v>
      </c>
      <c r="G99" s="5">
        <v>0.3</v>
      </c>
      <c r="H99" s="5">
        <v>5</v>
      </c>
      <c r="I99" s="5">
        <v>0</v>
      </c>
      <c r="J99" s="5">
        <v>0</v>
      </c>
      <c r="K99" s="5">
        <f t="shared" si="1"/>
        <v>5</v>
      </c>
      <c r="L99" s="5" t="s">
        <v>12</v>
      </c>
      <c r="M99" s="5" t="s">
        <v>7</v>
      </c>
      <c r="N99" s="5">
        <v>25</v>
      </c>
    </row>
    <row r="100" spans="1:14" x14ac:dyDescent="0.2">
      <c r="A100" s="5" t="s">
        <v>13</v>
      </c>
      <c r="B100" s="5">
        <v>4</v>
      </c>
      <c r="C100" s="5" t="s">
        <v>3</v>
      </c>
      <c r="D100" s="5">
        <v>0.6</v>
      </c>
      <c r="G100" s="5">
        <v>0.5</v>
      </c>
      <c r="H100" s="5">
        <v>5</v>
      </c>
      <c r="I100" s="5">
        <v>0</v>
      </c>
      <c r="J100" s="5">
        <v>0</v>
      </c>
      <c r="K100" s="5">
        <f t="shared" si="1"/>
        <v>5</v>
      </c>
      <c r="L100" s="5" t="s">
        <v>12</v>
      </c>
      <c r="M100" s="5" t="s">
        <v>7</v>
      </c>
      <c r="N100" s="5">
        <v>25</v>
      </c>
    </row>
    <row r="101" spans="1:14" x14ac:dyDescent="0.2">
      <c r="A101" s="5" t="s">
        <v>13</v>
      </c>
      <c r="B101" s="5">
        <v>4</v>
      </c>
      <c r="C101" s="5" t="s">
        <v>3</v>
      </c>
      <c r="D101" s="5">
        <v>1.3</v>
      </c>
      <c r="G101" s="5">
        <v>1.1000000000000001</v>
      </c>
      <c r="H101" s="5">
        <v>5</v>
      </c>
      <c r="I101" s="5">
        <v>1</v>
      </c>
      <c r="J101" s="5">
        <v>1</v>
      </c>
      <c r="K101" s="5">
        <f t="shared" si="1"/>
        <v>4</v>
      </c>
      <c r="L101" s="5" t="s">
        <v>12</v>
      </c>
      <c r="M101" s="5" t="s">
        <v>7</v>
      </c>
      <c r="N101" s="5">
        <v>25</v>
      </c>
    </row>
    <row r="102" spans="1:14" x14ac:dyDescent="0.2">
      <c r="A102" s="5" t="s">
        <v>13</v>
      </c>
      <c r="B102" s="5">
        <v>4</v>
      </c>
      <c r="C102" s="5" t="s">
        <v>3</v>
      </c>
      <c r="D102" s="5">
        <v>2.5</v>
      </c>
      <c r="G102" s="5">
        <v>2.2000000000000002</v>
      </c>
      <c r="H102" s="5">
        <v>5</v>
      </c>
      <c r="I102" s="5">
        <v>0</v>
      </c>
      <c r="J102" s="5">
        <v>0</v>
      </c>
      <c r="K102" s="5">
        <f t="shared" si="1"/>
        <v>5</v>
      </c>
      <c r="L102" s="5" t="s">
        <v>12</v>
      </c>
      <c r="M102" s="5" t="s">
        <v>7</v>
      </c>
      <c r="N102" s="5">
        <v>25</v>
      </c>
    </row>
    <row r="103" spans="1:14" x14ac:dyDescent="0.2">
      <c r="A103" s="5" t="s">
        <v>13</v>
      </c>
      <c r="B103" s="5">
        <v>4</v>
      </c>
      <c r="C103" s="5" t="s">
        <v>3</v>
      </c>
      <c r="D103" s="5">
        <v>5</v>
      </c>
      <c r="G103" s="5">
        <v>4.4000000000000004</v>
      </c>
      <c r="H103" s="5">
        <v>5</v>
      </c>
      <c r="I103" s="5">
        <v>1</v>
      </c>
      <c r="J103" s="5">
        <v>5</v>
      </c>
      <c r="K103" s="5">
        <f t="shared" si="1"/>
        <v>4</v>
      </c>
      <c r="L103" s="5" t="s">
        <v>12</v>
      </c>
      <c r="M103" s="5" t="s">
        <v>7</v>
      </c>
      <c r="N103" s="5">
        <v>25</v>
      </c>
    </row>
    <row r="104" spans="1:14" x14ac:dyDescent="0.2">
      <c r="A104" s="5" t="s">
        <v>13</v>
      </c>
      <c r="B104" s="5">
        <v>4</v>
      </c>
      <c r="C104" s="5" t="s">
        <v>3</v>
      </c>
      <c r="D104" s="5">
        <v>10</v>
      </c>
      <c r="G104" s="5">
        <v>8.6999999999999993</v>
      </c>
      <c r="H104" s="5">
        <v>5</v>
      </c>
      <c r="I104" s="5">
        <v>5</v>
      </c>
      <c r="J104" s="5">
        <v>5</v>
      </c>
      <c r="K104" s="5">
        <f t="shared" si="1"/>
        <v>0</v>
      </c>
      <c r="L104" s="5" t="s">
        <v>12</v>
      </c>
      <c r="M104" s="5" t="s">
        <v>7</v>
      </c>
      <c r="N104" s="5">
        <v>25</v>
      </c>
    </row>
    <row r="105" spans="1:14" x14ac:dyDescent="0.2">
      <c r="A105" s="5" t="s">
        <v>13</v>
      </c>
      <c r="B105" s="5">
        <v>4</v>
      </c>
      <c r="C105" s="5" t="s">
        <v>3</v>
      </c>
      <c r="D105" s="5">
        <v>20</v>
      </c>
      <c r="G105" s="5">
        <v>17.399999999999999</v>
      </c>
      <c r="H105" s="5">
        <v>5</v>
      </c>
      <c r="I105" s="5">
        <v>5</v>
      </c>
      <c r="J105" s="5">
        <v>5</v>
      </c>
      <c r="K105" s="5">
        <f t="shared" si="1"/>
        <v>0</v>
      </c>
      <c r="L105" s="5" t="s">
        <v>12</v>
      </c>
      <c r="M105" s="5" t="s">
        <v>7</v>
      </c>
      <c r="N105" s="5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3"/>
  <sheetViews>
    <sheetView topLeftCell="C1" zoomScale="70" zoomScaleNormal="70" workbookViewId="0">
      <pane ySplit="1" topLeftCell="A2" activePane="bottomLeft" state="frozen"/>
      <selection pane="bottomLeft" activeCell="F24" sqref="F24"/>
    </sheetView>
  </sheetViews>
  <sheetFormatPr defaultRowHeight="14.25" x14ac:dyDescent="0.2"/>
  <cols>
    <col min="1" max="1" width="14.42578125" style="5" bestFit="1" customWidth="1"/>
    <col min="2" max="2" width="10.28515625" style="5" bestFit="1" customWidth="1"/>
    <col min="3" max="3" width="23.42578125" style="5" bestFit="1" customWidth="1"/>
    <col min="4" max="4" width="29.140625" style="5" bestFit="1" customWidth="1"/>
    <col min="5" max="5" width="31" style="5" bestFit="1" customWidth="1"/>
    <col min="6" max="6" width="29.140625" style="5" bestFit="1" customWidth="1"/>
    <col min="7" max="7" width="31" style="5" bestFit="1" customWidth="1"/>
    <col min="8" max="8" width="6" style="5" bestFit="1" customWidth="1"/>
    <col min="9" max="9" width="13.140625" style="5" bestFit="1" customWidth="1"/>
    <col min="10" max="10" width="13.42578125" style="5" bestFit="1" customWidth="1"/>
    <col min="11" max="11" width="13.140625" style="5" bestFit="1" customWidth="1"/>
    <col min="12" max="12" width="15.28515625" style="5" bestFit="1" customWidth="1"/>
    <col min="13" max="13" width="10.5703125" style="5" bestFit="1" customWidth="1"/>
    <col min="14" max="14" width="21.85546875" style="5" bestFit="1" customWidth="1"/>
    <col min="15" max="15" width="9.140625" style="5" bestFit="1" customWidth="1"/>
    <col min="16" max="16" width="18.28515625" style="5" bestFit="1" customWidth="1"/>
    <col min="17" max="17" width="9.5703125" style="5" bestFit="1" customWidth="1"/>
    <col min="18" max="18" width="8.85546875" style="5" bestFit="1" customWidth="1"/>
    <col min="19" max="19" width="18.140625" style="5" bestFit="1" customWidth="1"/>
    <col min="20" max="20" width="9.28515625" style="5" bestFit="1" customWidth="1"/>
    <col min="21" max="16384" width="9.140625" style="5"/>
  </cols>
  <sheetData>
    <row r="1" spans="1:20" x14ac:dyDescent="0.2">
      <c r="A1" s="5" t="s">
        <v>74</v>
      </c>
      <c r="B1" s="5" t="s">
        <v>75</v>
      </c>
      <c r="C1" s="5" t="s">
        <v>36</v>
      </c>
      <c r="D1" s="5" t="s">
        <v>76</v>
      </c>
      <c r="E1" s="5" t="s">
        <v>77</v>
      </c>
      <c r="F1" s="5" t="s">
        <v>102</v>
      </c>
      <c r="G1" s="5" t="s">
        <v>78</v>
      </c>
      <c r="H1" s="5" t="s">
        <v>79</v>
      </c>
      <c r="I1" s="5" t="s">
        <v>80</v>
      </c>
      <c r="J1" s="5" t="s">
        <v>81</v>
      </c>
      <c r="K1" s="5" t="s">
        <v>82</v>
      </c>
      <c r="L1" s="5" t="s">
        <v>83</v>
      </c>
      <c r="M1" s="5" t="s">
        <v>84</v>
      </c>
      <c r="N1" s="5" t="s">
        <v>85</v>
      </c>
      <c r="O1" s="5" t="s">
        <v>86</v>
      </c>
      <c r="P1" s="5" t="s">
        <v>87</v>
      </c>
      <c r="Q1" s="5" t="s">
        <v>88</v>
      </c>
      <c r="R1" s="5" t="s">
        <v>89</v>
      </c>
      <c r="S1" s="5" t="s">
        <v>90</v>
      </c>
      <c r="T1" s="5" t="s">
        <v>91</v>
      </c>
    </row>
    <row r="2" spans="1:20" x14ac:dyDescent="0.2">
      <c r="A2" s="5" t="s">
        <v>8</v>
      </c>
      <c r="B2" s="5">
        <v>1</v>
      </c>
      <c r="C2" s="5" t="s">
        <v>1</v>
      </c>
      <c r="D2" s="5">
        <v>0</v>
      </c>
      <c r="F2" s="11">
        <v>0</v>
      </c>
      <c r="G2" s="5">
        <v>10</v>
      </c>
      <c r="H2" s="5">
        <v>0</v>
      </c>
      <c r="I2" s="5">
        <v>0</v>
      </c>
      <c r="J2" s="5">
        <v>10</v>
      </c>
      <c r="K2" s="5">
        <v>10</v>
      </c>
      <c r="L2" s="5" t="s">
        <v>6</v>
      </c>
      <c r="M2" s="5" t="s">
        <v>9</v>
      </c>
      <c r="N2" s="5">
        <v>23</v>
      </c>
      <c r="O2" s="5">
        <v>8.1999999999999993</v>
      </c>
      <c r="P2" s="5">
        <v>329</v>
      </c>
      <c r="Q2" s="5">
        <v>8.8000000000000007</v>
      </c>
      <c r="R2" s="5">
        <v>7.9</v>
      </c>
      <c r="S2" s="5">
        <v>356</v>
      </c>
      <c r="T2" s="5">
        <v>7.1</v>
      </c>
    </row>
    <row r="3" spans="1:20" x14ac:dyDescent="0.2">
      <c r="A3" s="5" t="s">
        <v>8</v>
      </c>
      <c r="B3" s="5">
        <v>1</v>
      </c>
      <c r="C3" s="5" t="s">
        <v>1</v>
      </c>
      <c r="D3" s="5">
        <v>338</v>
      </c>
      <c r="F3" s="11">
        <v>265.53280000000001</v>
      </c>
      <c r="G3" s="5">
        <v>10</v>
      </c>
      <c r="H3" s="5">
        <v>1</v>
      </c>
      <c r="I3" s="5">
        <v>0</v>
      </c>
      <c r="J3" s="5">
        <v>9</v>
      </c>
      <c r="K3" s="5">
        <v>10</v>
      </c>
      <c r="L3" s="5" t="s">
        <v>6</v>
      </c>
      <c r="M3" s="5" t="s">
        <v>9</v>
      </c>
      <c r="N3" s="5">
        <v>23</v>
      </c>
      <c r="O3" s="5">
        <v>8.1999999999999993</v>
      </c>
      <c r="P3" s="5">
        <v>324</v>
      </c>
      <c r="Q3" s="5">
        <v>8.6</v>
      </c>
      <c r="R3" s="5">
        <v>7.9</v>
      </c>
      <c r="S3" s="5">
        <v>359</v>
      </c>
      <c r="T3" s="5">
        <v>7.1</v>
      </c>
    </row>
    <row r="4" spans="1:20" x14ac:dyDescent="0.2">
      <c r="A4" s="5" t="s">
        <v>8</v>
      </c>
      <c r="B4" s="5">
        <v>1</v>
      </c>
      <c r="C4" s="5" t="s">
        <v>1</v>
      </c>
      <c r="D4" s="5">
        <v>677</v>
      </c>
      <c r="F4" s="11">
        <v>531.85119999999995</v>
      </c>
      <c r="G4" s="5">
        <v>10</v>
      </c>
      <c r="H4" s="5">
        <v>0</v>
      </c>
      <c r="I4" s="5">
        <v>0</v>
      </c>
      <c r="J4" s="5">
        <v>10</v>
      </c>
      <c r="K4" s="5">
        <v>10</v>
      </c>
      <c r="L4" s="5" t="s">
        <v>6</v>
      </c>
      <c r="M4" s="5" t="s">
        <v>9</v>
      </c>
      <c r="N4" s="5">
        <v>23</v>
      </c>
      <c r="O4" s="5">
        <v>8.3000000000000007</v>
      </c>
      <c r="P4" s="5">
        <v>323</v>
      </c>
      <c r="Q4" s="5">
        <v>8.6</v>
      </c>
      <c r="R4" s="5">
        <v>7.9</v>
      </c>
      <c r="S4" s="5">
        <v>354</v>
      </c>
      <c r="T4" s="5">
        <v>7.1</v>
      </c>
    </row>
    <row r="5" spans="1:20" x14ac:dyDescent="0.2">
      <c r="A5" s="5" t="s">
        <v>8</v>
      </c>
      <c r="B5" s="5">
        <v>1</v>
      </c>
      <c r="C5" s="5" t="s">
        <v>1</v>
      </c>
      <c r="D5" s="5">
        <v>1353</v>
      </c>
      <c r="F5" s="11">
        <v>1062.9168</v>
      </c>
      <c r="G5" s="5">
        <v>10</v>
      </c>
      <c r="H5" s="5">
        <v>0</v>
      </c>
      <c r="I5" s="5">
        <v>0</v>
      </c>
      <c r="J5" s="5">
        <v>10</v>
      </c>
      <c r="K5" s="5">
        <v>10</v>
      </c>
      <c r="L5" s="5" t="s">
        <v>6</v>
      </c>
      <c r="M5" s="5" t="s">
        <v>9</v>
      </c>
      <c r="N5" s="5">
        <v>23</v>
      </c>
      <c r="O5" s="5">
        <v>8.3000000000000007</v>
      </c>
      <c r="P5" s="5">
        <v>324</v>
      </c>
      <c r="Q5" s="5">
        <v>8.6</v>
      </c>
      <c r="R5" s="5">
        <v>7.9</v>
      </c>
      <c r="S5" s="5">
        <v>363</v>
      </c>
      <c r="T5" s="5">
        <v>7.1</v>
      </c>
    </row>
    <row r="6" spans="1:20" x14ac:dyDescent="0.2">
      <c r="A6" s="5" t="s">
        <v>8</v>
      </c>
      <c r="B6" s="5">
        <v>1</v>
      </c>
      <c r="C6" s="5" t="s">
        <v>1</v>
      </c>
      <c r="D6" s="5">
        <v>2706</v>
      </c>
      <c r="F6" s="11">
        <v>2125.8335999999999</v>
      </c>
      <c r="G6" s="5">
        <v>10</v>
      </c>
      <c r="H6" s="5">
        <v>7</v>
      </c>
      <c r="I6" s="5">
        <v>10</v>
      </c>
      <c r="J6" s="5">
        <v>3</v>
      </c>
      <c r="K6" s="5">
        <v>0</v>
      </c>
      <c r="L6" s="5" t="s">
        <v>6</v>
      </c>
      <c r="M6" s="5" t="s">
        <v>9</v>
      </c>
      <c r="N6" s="5">
        <v>23</v>
      </c>
      <c r="O6" s="5">
        <v>8.3000000000000007</v>
      </c>
      <c r="P6" s="5">
        <v>324</v>
      </c>
      <c r="Q6" s="5">
        <v>8.5</v>
      </c>
      <c r="R6" s="5">
        <v>7.9</v>
      </c>
      <c r="S6" s="5">
        <v>349</v>
      </c>
      <c r="T6" s="5">
        <v>7</v>
      </c>
    </row>
    <row r="7" spans="1:20" x14ac:dyDescent="0.2">
      <c r="A7" s="5" t="s">
        <v>8</v>
      </c>
      <c r="B7" s="5">
        <v>1</v>
      </c>
      <c r="C7" s="5" t="s">
        <v>1</v>
      </c>
      <c r="D7" s="5">
        <v>5413</v>
      </c>
      <c r="F7" s="11">
        <v>4252.4528</v>
      </c>
      <c r="G7" s="5">
        <v>10</v>
      </c>
      <c r="H7" s="5">
        <v>10</v>
      </c>
      <c r="I7" s="5">
        <v>10</v>
      </c>
      <c r="J7" s="5">
        <v>0</v>
      </c>
      <c r="K7" s="5">
        <v>0</v>
      </c>
      <c r="L7" s="5" t="s">
        <v>6</v>
      </c>
      <c r="M7" s="5" t="s">
        <v>9</v>
      </c>
      <c r="N7" s="5">
        <v>23</v>
      </c>
      <c r="O7" s="5">
        <v>8.3000000000000007</v>
      </c>
      <c r="P7" s="5">
        <v>323</v>
      </c>
      <c r="Q7" s="5">
        <v>8.5</v>
      </c>
      <c r="R7" s="5">
        <v>7.9</v>
      </c>
      <c r="S7" s="5">
        <v>346</v>
      </c>
      <c r="T7" s="5">
        <v>6.8</v>
      </c>
    </row>
    <row r="8" spans="1:20" x14ac:dyDescent="0.2">
      <c r="A8" s="5" t="s">
        <v>8</v>
      </c>
      <c r="B8" s="5">
        <v>1</v>
      </c>
      <c r="C8" s="5" t="s">
        <v>1</v>
      </c>
      <c r="D8" s="5">
        <v>10825</v>
      </c>
      <c r="F8" s="11">
        <v>8504.119999999999</v>
      </c>
      <c r="G8" s="5">
        <v>10</v>
      </c>
      <c r="H8" s="5">
        <v>10</v>
      </c>
      <c r="I8" s="5">
        <v>10</v>
      </c>
      <c r="J8" s="5">
        <v>0</v>
      </c>
      <c r="K8" s="5">
        <v>0</v>
      </c>
      <c r="L8" s="5" t="s">
        <v>6</v>
      </c>
      <c r="M8" s="5" t="s">
        <v>9</v>
      </c>
      <c r="N8" s="5">
        <v>23</v>
      </c>
      <c r="O8" s="5">
        <v>8.3000000000000007</v>
      </c>
      <c r="P8" s="5">
        <v>323</v>
      </c>
      <c r="Q8" s="5">
        <v>8.3000000000000007</v>
      </c>
      <c r="R8" s="5">
        <v>7.9</v>
      </c>
      <c r="S8" s="5">
        <v>344</v>
      </c>
      <c r="T8" s="5">
        <v>6.8</v>
      </c>
    </row>
    <row r="9" spans="1:20" x14ac:dyDescent="0.2">
      <c r="A9" s="5" t="s">
        <v>8</v>
      </c>
      <c r="B9" s="5">
        <v>1</v>
      </c>
      <c r="C9" s="5" t="s">
        <v>1</v>
      </c>
      <c r="D9" s="5">
        <v>21650</v>
      </c>
      <c r="F9" s="11">
        <v>17008.239999999998</v>
      </c>
      <c r="G9" s="5">
        <v>10</v>
      </c>
      <c r="H9" s="5">
        <v>10</v>
      </c>
      <c r="I9" s="5">
        <v>10</v>
      </c>
      <c r="J9" s="5">
        <v>0</v>
      </c>
      <c r="K9" s="5">
        <v>0</v>
      </c>
      <c r="L9" s="5" t="s">
        <v>6</v>
      </c>
      <c r="M9" s="5" t="s">
        <v>9</v>
      </c>
      <c r="N9" s="5">
        <v>23</v>
      </c>
      <c r="O9" s="5">
        <v>8.3000000000000007</v>
      </c>
      <c r="P9" s="5">
        <v>322</v>
      </c>
      <c r="Q9" s="5">
        <v>8</v>
      </c>
      <c r="R9" s="5">
        <v>7.9</v>
      </c>
      <c r="S9" s="5">
        <v>353</v>
      </c>
      <c r="T9" s="5">
        <v>6.8</v>
      </c>
    </row>
    <row r="10" spans="1:20" x14ac:dyDescent="0.2">
      <c r="A10" s="5" t="s">
        <v>8</v>
      </c>
      <c r="B10" s="5">
        <v>2</v>
      </c>
      <c r="C10" s="5" t="s">
        <v>1</v>
      </c>
      <c r="D10" s="5">
        <v>0</v>
      </c>
      <c r="F10" s="11">
        <v>0</v>
      </c>
      <c r="G10" s="5">
        <v>10</v>
      </c>
      <c r="H10" s="5">
        <v>0</v>
      </c>
      <c r="I10" s="5">
        <v>0</v>
      </c>
      <c r="J10" s="5">
        <v>10</v>
      </c>
      <c r="K10" s="5">
        <v>10</v>
      </c>
      <c r="L10" s="5" t="s">
        <v>6</v>
      </c>
      <c r="M10" s="5" t="s">
        <v>9</v>
      </c>
      <c r="N10" s="5">
        <v>23</v>
      </c>
      <c r="R10" s="5">
        <v>7.9</v>
      </c>
      <c r="S10" s="5">
        <v>355</v>
      </c>
      <c r="T10" s="5">
        <v>7.1</v>
      </c>
    </row>
    <row r="11" spans="1:20" x14ac:dyDescent="0.2">
      <c r="A11" s="5" t="s">
        <v>8</v>
      </c>
      <c r="B11" s="5">
        <v>2</v>
      </c>
      <c r="C11" s="5" t="s">
        <v>1</v>
      </c>
      <c r="D11" s="5">
        <v>338</v>
      </c>
      <c r="F11" s="11">
        <v>265.53280000000001</v>
      </c>
      <c r="G11" s="5">
        <v>10</v>
      </c>
      <c r="H11" s="5">
        <v>0</v>
      </c>
      <c r="I11" s="5">
        <v>0</v>
      </c>
      <c r="J11" s="5">
        <v>10</v>
      </c>
      <c r="K11" s="5">
        <v>10</v>
      </c>
      <c r="L11" s="5" t="s">
        <v>6</v>
      </c>
      <c r="M11" s="5" t="s">
        <v>9</v>
      </c>
      <c r="N11" s="5">
        <v>23</v>
      </c>
      <c r="R11" s="5">
        <v>7.9</v>
      </c>
      <c r="S11" s="5">
        <v>357</v>
      </c>
      <c r="T11" s="5">
        <v>7</v>
      </c>
    </row>
    <row r="12" spans="1:20" x14ac:dyDescent="0.2">
      <c r="A12" s="5" t="s">
        <v>8</v>
      </c>
      <c r="B12" s="5">
        <v>2</v>
      </c>
      <c r="C12" s="5" t="s">
        <v>1</v>
      </c>
      <c r="D12" s="5">
        <v>677</v>
      </c>
      <c r="F12" s="11">
        <v>531.85119999999995</v>
      </c>
      <c r="G12" s="5">
        <v>10</v>
      </c>
      <c r="H12" s="5">
        <v>0</v>
      </c>
      <c r="I12" s="5">
        <v>0</v>
      </c>
      <c r="J12" s="5">
        <v>10</v>
      </c>
      <c r="K12" s="5">
        <v>10</v>
      </c>
      <c r="L12" s="5" t="s">
        <v>6</v>
      </c>
      <c r="M12" s="5" t="s">
        <v>9</v>
      </c>
      <c r="N12" s="5">
        <v>23</v>
      </c>
      <c r="R12" s="5">
        <v>7.9</v>
      </c>
      <c r="S12" s="5">
        <v>348</v>
      </c>
      <c r="T12" s="5">
        <v>7</v>
      </c>
    </row>
    <row r="13" spans="1:20" x14ac:dyDescent="0.2">
      <c r="A13" s="5" t="s">
        <v>8</v>
      </c>
      <c r="B13" s="5">
        <v>2</v>
      </c>
      <c r="C13" s="5" t="s">
        <v>1</v>
      </c>
      <c r="D13" s="5">
        <v>1353</v>
      </c>
      <c r="F13" s="11">
        <v>1062.9168</v>
      </c>
      <c r="G13" s="5">
        <v>10</v>
      </c>
      <c r="H13" s="5">
        <v>1</v>
      </c>
      <c r="I13" s="5">
        <v>1</v>
      </c>
      <c r="J13" s="5">
        <v>9</v>
      </c>
      <c r="K13" s="5">
        <v>9</v>
      </c>
      <c r="L13" s="5" t="s">
        <v>6</v>
      </c>
      <c r="M13" s="5" t="s">
        <v>9</v>
      </c>
      <c r="N13" s="5">
        <v>23</v>
      </c>
      <c r="R13" s="5">
        <v>7.9</v>
      </c>
      <c r="S13" s="5">
        <v>352</v>
      </c>
      <c r="T13" s="5">
        <v>7</v>
      </c>
    </row>
    <row r="14" spans="1:20" x14ac:dyDescent="0.2">
      <c r="A14" s="5" t="s">
        <v>8</v>
      </c>
      <c r="B14" s="5">
        <v>2</v>
      </c>
      <c r="C14" s="5" t="s">
        <v>1</v>
      </c>
      <c r="D14" s="5">
        <v>2706</v>
      </c>
      <c r="F14" s="11">
        <v>2125.8335999999999</v>
      </c>
      <c r="G14" s="5">
        <v>10</v>
      </c>
      <c r="H14" s="5">
        <v>5</v>
      </c>
      <c r="I14" s="5">
        <v>10</v>
      </c>
      <c r="J14" s="5">
        <v>5</v>
      </c>
      <c r="K14" s="5">
        <v>0</v>
      </c>
      <c r="L14" s="5" t="s">
        <v>6</v>
      </c>
      <c r="M14" s="5" t="s">
        <v>9</v>
      </c>
      <c r="N14" s="5">
        <v>23</v>
      </c>
      <c r="R14" s="5">
        <v>7.9</v>
      </c>
      <c r="S14" s="5">
        <v>352</v>
      </c>
      <c r="T14" s="5">
        <v>7</v>
      </c>
    </row>
    <row r="15" spans="1:20" x14ac:dyDescent="0.2">
      <c r="A15" s="5" t="s">
        <v>8</v>
      </c>
      <c r="B15" s="5">
        <v>2</v>
      </c>
      <c r="C15" s="5" t="s">
        <v>1</v>
      </c>
      <c r="D15" s="5">
        <v>5413</v>
      </c>
      <c r="F15" s="11">
        <v>4252.4528</v>
      </c>
      <c r="G15" s="5">
        <v>10</v>
      </c>
      <c r="H15" s="5">
        <v>10</v>
      </c>
      <c r="I15" s="5">
        <v>10</v>
      </c>
      <c r="J15" s="5">
        <v>0</v>
      </c>
      <c r="K15" s="5">
        <v>0</v>
      </c>
      <c r="L15" s="5" t="s">
        <v>6</v>
      </c>
      <c r="M15" s="5" t="s">
        <v>9</v>
      </c>
      <c r="N15" s="5">
        <v>23</v>
      </c>
      <c r="R15" s="5">
        <v>7.9</v>
      </c>
      <c r="S15" s="5">
        <v>353</v>
      </c>
      <c r="T15" s="5">
        <v>7</v>
      </c>
    </row>
    <row r="16" spans="1:20" x14ac:dyDescent="0.2">
      <c r="A16" s="5" t="s">
        <v>8</v>
      </c>
      <c r="B16" s="5">
        <v>2</v>
      </c>
      <c r="C16" s="5" t="s">
        <v>1</v>
      </c>
      <c r="D16" s="5">
        <v>10825</v>
      </c>
      <c r="F16" s="11">
        <v>8504.119999999999</v>
      </c>
      <c r="G16" s="5">
        <v>10</v>
      </c>
      <c r="H16" s="5">
        <v>10</v>
      </c>
      <c r="I16" s="5">
        <v>10</v>
      </c>
      <c r="J16" s="5">
        <v>0</v>
      </c>
      <c r="K16" s="5">
        <v>0</v>
      </c>
      <c r="L16" s="5" t="s">
        <v>6</v>
      </c>
      <c r="M16" s="5" t="s">
        <v>9</v>
      </c>
      <c r="N16" s="5">
        <v>23</v>
      </c>
      <c r="R16" s="5">
        <v>7.9</v>
      </c>
      <c r="S16" s="5">
        <v>356</v>
      </c>
      <c r="T16" s="5">
        <v>7</v>
      </c>
    </row>
    <row r="17" spans="1:20" x14ac:dyDescent="0.2">
      <c r="A17" s="5" t="s">
        <v>8</v>
      </c>
      <c r="B17" s="5">
        <v>2</v>
      </c>
      <c r="C17" s="5" t="s">
        <v>1</v>
      </c>
      <c r="D17" s="5">
        <v>21650</v>
      </c>
      <c r="F17" s="11">
        <v>17008.239999999998</v>
      </c>
      <c r="G17" s="5">
        <v>10</v>
      </c>
      <c r="H17" s="5">
        <v>10</v>
      </c>
      <c r="I17" s="5">
        <v>10</v>
      </c>
      <c r="J17" s="5">
        <v>0</v>
      </c>
      <c r="K17" s="5">
        <v>0</v>
      </c>
      <c r="L17" s="5" t="s">
        <v>6</v>
      </c>
      <c r="M17" s="5" t="s">
        <v>9</v>
      </c>
      <c r="N17" s="5">
        <v>23</v>
      </c>
      <c r="R17" s="5">
        <v>7.9</v>
      </c>
      <c r="S17" s="5">
        <v>349</v>
      </c>
      <c r="T17" s="5">
        <v>6.9</v>
      </c>
    </row>
    <row r="18" spans="1:20" x14ac:dyDescent="0.2">
      <c r="A18" s="5" t="s">
        <v>8</v>
      </c>
      <c r="B18" s="5">
        <v>3</v>
      </c>
      <c r="C18" s="5" t="s">
        <v>1</v>
      </c>
      <c r="D18" s="5">
        <v>0</v>
      </c>
      <c r="F18" s="11">
        <v>0</v>
      </c>
      <c r="G18" s="5">
        <v>10</v>
      </c>
      <c r="H18" s="5">
        <v>0</v>
      </c>
      <c r="I18" s="5">
        <v>0</v>
      </c>
      <c r="J18" s="5">
        <v>10</v>
      </c>
      <c r="K18" s="5">
        <v>10</v>
      </c>
      <c r="L18" s="5" t="s">
        <v>6</v>
      </c>
      <c r="M18" s="5" t="s">
        <v>9</v>
      </c>
      <c r="N18" s="5">
        <v>23</v>
      </c>
      <c r="R18" s="5">
        <v>7.9</v>
      </c>
      <c r="S18" s="5">
        <v>348</v>
      </c>
      <c r="T18" s="5">
        <v>7</v>
      </c>
    </row>
    <row r="19" spans="1:20" x14ac:dyDescent="0.2">
      <c r="A19" s="5" t="s">
        <v>8</v>
      </c>
      <c r="B19" s="5">
        <v>3</v>
      </c>
      <c r="C19" s="5" t="s">
        <v>1</v>
      </c>
      <c r="D19" s="5">
        <v>338</v>
      </c>
      <c r="F19" s="11">
        <v>265.53280000000001</v>
      </c>
      <c r="G19" s="5">
        <v>10</v>
      </c>
      <c r="H19" s="5">
        <v>0</v>
      </c>
      <c r="I19" s="5">
        <v>0</v>
      </c>
      <c r="J19" s="5">
        <v>10</v>
      </c>
      <c r="K19" s="5">
        <v>10</v>
      </c>
      <c r="L19" s="5" t="s">
        <v>6</v>
      </c>
      <c r="M19" s="5" t="s">
        <v>9</v>
      </c>
      <c r="N19" s="5">
        <v>23</v>
      </c>
      <c r="R19" s="5">
        <v>7.9</v>
      </c>
      <c r="S19" s="5">
        <v>349</v>
      </c>
      <c r="T19" s="5">
        <v>7</v>
      </c>
    </row>
    <row r="20" spans="1:20" x14ac:dyDescent="0.2">
      <c r="A20" s="5" t="s">
        <v>8</v>
      </c>
      <c r="B20" s="5">
        <v>3</v>
      </c>
      <c r="C20" s="5" t="s">
        <v>1</v>
      </c>
      <c r="D20" s="5">
        <v>677</v>
      </c>
      <c r="F20" s="11">
        <v>531.85119999999995</v>
      </c>
      <c r="G20" s="5">
        <v>10</v>
      </c>
      <c r="H20" s="5">
        <v>0</v>
      </c>
      <c r="I20" s="5">
        <v>0</v>
      </c>
      <c r="J20" s="5">
        <v>10</v>
      </c>
      <c r="K20" s="5">
        <v>10</v>
      </c>
      <c r="L20" s="5" t="s">
        <v>6</v>
      </c>
      <c r="M20" s="5" t="s">
        <v>9</v>
      </c>
      <c r="N20" s="5">
        <v>23</v>
      </c>
      <c r="R20" s="5">
        <v>7.9</v>
      </c>
      <c r="S20" s="5">
        <v>348</v>
      </c>
      <c r="T20" s="5">
        <v>7</v>
      </c>
    </row>
    <row r="21" spans="1:20" x14ac:dyDescent="0.2">
      <c r="A21" s="5" t="s">
        <v>8</v>
      </c>
      <c r="B21" s="5">
        <v>3</v>
      </c>
      <c r="C21" s="5" t="s">
        <v>1</v>
      </c>
      <c r="D21" s="5">
        <v>1353</v>
      </c>
      <c r="F21" s="11">
        <v>1062.9168</v>
      </c>
      <c r="G21" s="5">
        <v>10</v>
      </c>
      <c r="H21" s="5">
        <v>0</v>
      </c>
      <c r="I21" s="5">
        <v>0</v>
      </c>
      <c r="J21" s="5">
        <v>10</v>
      </c>
      <c r="K21" s="5">
        <v>10</v>
      </c>
      <c r="L21" s="5" t="s">
        <v>6</v>
      </c>
      <c r="M21" s="5" t="s">
        <v>9</v>
      </c>
      <c r="N21" s="5">
        <v>23</v>
      </c>
      <c r="R21" s="5">
        <v>7.9</v>
      </c>
      <c r="S21" s="5">
        <v>354</v>
      </c>
      <c r="T21" s="5">
        <v>7</v>
      </c>
    </row>
    <row r="22" spans="1:20" x14ac:dyDescent="0.2">
      <c r="A22" s="5" t="s">
        <v>8</v>
      </c>
      <c r="B22" s="5">
        <v>3</v>
      </c>
      <c r="C22" s="5" t="s">
        <v>1</v>
      </c>
      <c r="D22" s="5">
        <v>2706</v>
      </c>
      <c r="F22" s="11">
        <v>2125.8335999999999</v>
      </c>
      <c r="G22" s="5">
        <v>10</v>
      </c>
      <c r="H22" s="5">
        <v>6</v>
      </c>
      <c r="I22" s="5">
        <v>10</v>
      </c>
      <c r="J22" s="5">
        <v>4</v>
      </c>
      <c r="K22" s="5">
        <v>0</v>
      </c>
      <c r="L22" s="5" t="s">
        <v>6</v>
      </c>
      <c r="M22" s="5" t="s">
        <v>9</v>
      </c>
      <c r="N22" s="5">
        <v>23</v>
      </c>
      <c r="R22" s="5">
        <v>7.9</v>
      </c>
      <c r="S22" s="5">
        <v>351</v>
      </c>
      <c r="T22" s="5">
        <v>7</v>
      </c>
    </row>
    <row r="23" spans="1:20" x14ac:dyDescent="0.2">
      <c r="A23" s="5" t="s">
        <v>8</v>
      </c>
      <c r="B23" s="5">
        <v>3</v>
      </c>
      <c r="C23" s="5" t="s">
        <v>1</v>
      </c>
      <c r="D23" s="5">
        <v>5413</v>
      </c>
      <c r="F23" s="11">
        <v>4252.4528</v>
      </c>
      <c r="G23" s="5">
        <v>10</v>
      </c>
      <c r="H23" s="5">
        <v>10</v>
      </c>
      <c r="I23" s="5">
        <v>10</v>
      </c>
      <c r="J23" s="5">
        <v>0</v>
      </c>
      <c r="K23" s="5">
        <v>0</v>
      </c>
      <c r="L23" s="5" t="s">
        <v>6</v>
      </c>
      <c r="M23" s="5" t="s">
        <v>9</v>
      </c>
      <c r="N23" s="5">
        <v>23</v>
      </c>
      <c r="R23" s="5">
        <v>7.9</v>
      </c>
      <c r="S23" s="5">
        <v>353</v>
      </c>
      <c r="T23" s="5">
        <v>6.8</v>
      </c>
    </row>
    <row r="24" spans="1:20" x14ac:dyDescent="0.2">
      <c r="A24" s="5" t="s">
        <v>8</v>
      </c>
      <c r="B24" s="5">
        <v>3</v>
      </c>
      <c r="C24" s="5" t="s">
        <v>1</v>
      </c>
      <c r="D24" s="5">
        <v>10825</v>
      </c>
      <c r="F24" s="11">
        <v>8504.119999999999</v>
      </c>
      <c r="G24" s="5">
        <v>10</v>
      </c>
      <c r="H24" s="5">
        <v>10</v>
      </c>
      <c r="I24" s="5">
        <v>10</v>
      </c>
      <c r="J24" s="5">
        <v>0</v>
      </c>
      <c r="K24" s="5">
        <v>0</v>
      </c>
      <c r="L24" s="5" t="s">
        <v>6</v>
      </c>
      <c r="M24" s="5" t="s">
        <v>9</v>
      </c>
      <c r="N24" s="5">
        <v>23</v>
      </c>
      <c r="R24" s="5">
        <v>7.9</v>
      </c>
      <c r="S24" s="5">
        <v>359</v>
      </c>
      <c r="T24" s="5">
        <v>6.9</v>
      </c>
    </row>
    <row r="25" spans="1:20" x14ac:dyDescent="0.2">
      <c r="A25" s="5" t="s">
        <v>8</v>
      </c>
      <c r="B25" s="5">
        <v>3</v>
      </c>
      <c r="C25" s="5" t="s">
        <v>1</v>
      </c>
      <c r="D25" s="5">
        <v>21650</v>
      </c>
      <c r="F25" s="11">
        <v>17008.239999999998</v>
      </c>
      <c r="G25" s="5">
        <v>10</v>
      </c>
      <c r="H25" s="5">
        <v>10</v>
      </c>
      <c r="I25" s="5">
        <v>10</v>
      </c>
      <c r="J25" s="5">
        <v>0</v>
      </c>
      <c r="K25" s="5">
        <v>0</v>
      </c>
      <c r="L25" s="5" t="s">
        <v>6</v>
      </c>
      <c r="M25" s="5" t="s">
        <v>9</v>
      </c>
      <c r="N25" s="5">
        <v>23</v>
      </c>
      <c r="R25" s="5">
        <v>7.9</v>
      </c>
      <c r="S25" s="5">
        <v>352</v>
      </c>
      <c r="T25" s="5">
        <v>6.8</v>
      </c>
    </row>
    <row r="26" spans="1:20" x14ac:dyDescent="0.2">
      <c r="A26" s="5" t="s">
        <v>8</v>
      </c>
      <c r="B26" s="5">
        <v>1</v>
      </c>
      <c r="C26" s="5" t="s">
        <v>0</v>
      </c>
      <c r="D26" s="5">
        <v>0</v>
      </c>
      <c r="F26" s="5">
        <v>0</v>
      </c>
      <c r="G26" s="5">
        <v>10</v>
      </c>
      <c r="H26" s="5">
        <v>0</v>
      </c>
      <c r="I26" s="5">
        <v>0</v>
      </c>
      <c r="J26" s="5">
        <f>G26-H26</f>
        <v>10</v>
      </c>
      <c r="K26" s="5">
        <f>G26-I26</f>
        <v>10</v>
      </c>
      <c r="L26" s="5" t="s">
        <v>6</v>
      </c>
      <c r="M26" s="5" t="s">
        <v>11</v>
      </c>
      <c r="N26" s="5">
        <v>23</v>
      </c>
      <c r="O26" s="5">
        <v>8.1999999999999993</v>
      </c>
      <c r="P26" s="5">
        <v>334</v>
      </c>
      <c r="Q26" s="5">
        <v>8.6</v>
      </c>
      <c r="R26" s="5">
        <v>8</v>
      </c>
      <c r="S26" s="5">
        <v>315</v>
      </c>
      <c r="T26" s="5">
        <v>7.3</v>
      </c>
    </row>
    <row r="27" spans="1:20" x14ac:dyDescent="0.2">
      <c r="A27" s="5" t="s">
        <v>8</v>
      </c>
      <c r="B27" s="5">
        <v>1</v>
      </c>
      <c r="C27" s="5" t="s">
        <v>0</v>
      </c>
      <c r="D27" s="5">
        <v>312.5</v>
      </c>
      <c r="F27" s="5">
        <v>295.9375</v>
      </c>
      <c r="G27" s="5">
        <v>10</v>
      </c>
      <c r="H27" s="5">
        <v>1</v>
      </c>
      <c r="I27" s="5">
        <v>1</v>
      </c>
      <c r="J27" s="5">
        <f t="shared" ref="J27:J113" si="0">G27-H27</f>
        <v>9</v>
      </c>
      <c r="K27" s="5">
        <f t="shared" ref="K27:K113" si="1">G27-I27</f>
        <v>9</v>
      </c>
      <c r="L27" s="5" t="s">
        <v>6</v>
      </c>
      <c r="M27" s="5" t="s">
        <v>11</v>
      </c>
      <c r="N27" s="5">
        <v>23</v>
      </c>
      <c r="O27" s="5">
        <v>8.1999999999999993</v>
      </c>
      <c r="P27" s="5">
        <v>327</v>
      </c>
      <c r="Q27" s="5">
        <v>8.6</v>
      </c>
      <c r="R27" s="5">
        <v>7.9</v>
      </c>
      <c r="S27" s="5">
        <v>327</v>
      </c>
      <c r="T27" s="5">
        <v>7.2</v>
      </c>
    </row>
    <row r="28" spans="1:20" x14ac:dyDescent="0.2">
      <c r="A28" s="5" t="s">
        <v>8</v>
      </c>
      <c r="B28" s="5">
        <v>1</v>
      </c>
      <c r="C28" s="5" t="s">
        <v>0</v>
      </c>
      <c r="D28" s="5">
        <v>625</v>
      </c>
      <c r="F28" s="5">
        <v>591.875</v>
      </c>
      <c r="G28" s="5">
        <v>10</v>
      </c>
      <c r="H28" s="5">
        <v>1</v>
      </c>
      <c r="I28" s="5">
        <v>1</v>
      </c>
      <c r="J28" s="5">
        <f t="shared" si="0"/>
        <v>9</v>
      </c>
      <c r="K28" s="5">
        <f t="shared" si="1"/>
        <v>9</v>
      </c>
      <c r="L28" s="5" t="s">
        <v>6</v>
      </c>
      <c r="M28" s="5" t="s">
        <v>11</v>
      </c>
      <c r="N28" s="5">
        <v>23</v>
      </c>
      <c r="O28" s="5">
        <v>8.1999999999999993</v>
      </c>
      <c r="P28" s="5">
        <v>326</v>
      </c>
      <c r="Q28" s="5">
        <v>8.6999999999999993</v>
      </c>
      <c r="R28" s="5">
        <v>7.9</v>
      </c>
      <c r="S28" s="5">
        <v>325</v>
      </c>
      <c r="T28" s="5">
        <v>7.3</v>
      </c>
    </row>
    <row r="29" spans="1:20" x14ac:dyDescent="0.2">
      <c r="A29" s="5" t="s">
        <v>8</v>
      </c>
      <c r="B29" s="5">
        <v>1</v>
      </c>
      <c r="C29" s="5" t="s">
        <v>0</v>
      </c>
      <c r="D29" s="5">
        <v>1250</v>
      </c>
      <c r="F29" s="5">
        <v>1183.75</v>
      </c>
      <c r="G29" s="5">
        <v>10</v>
      </c>
      <c r="H29" s="5">
        <v>2</v>
      </c>
      <c r="I29" s="5">
        <v>2</v>
      </c>
      <c r="J29" s="5">
        <f t="shared" si="0"/>
        <v>8</v>
      </c>
      <c r="K29" s="5">
        <f t="shared" si="1"/>
        <v>8</v>
      </c>
      <c r="L29" s="5" t="s">
        <v>6</v>
      </c>
      <c r="M29" s="5" t="s">
        <v>11</v>
      </c>
      <c r="N29" s="5">
        <v>23</v>
      </c>
      <c r="O29" s="5">
        <v>8.1999999999999993</v>
      </c>
      <c r="P29" s="5">
        <v>326</v>
      </c>
      <c r="Q29" s="5">
        <v>8.6999999999999993</v>
      </c>
      <c r="R29" s="5">
        <v>7.9</v>
      </c>
      <c r="S29" s="5">
        <v>340</v>
      </c>
      <c r="T29" s="5">
        <v>7.1</v>
      </c>
    </row>
    <row r="30" spans="1:20" x14ac:dyDescent="0.2">
      <c r="A30" s="5" t="s">
        <v>8</v>
      </c>
      <c r="B30" s="5">
        <v>1</v>
      </c>
      <c r="C30" s="5" t="s">
        <v>0</v>
      </c>
      <c r="D30" s="5">
        <v>2500</v>
      </c>
      <c r="F30" s="5">
        <v>2367.5</v>
      </c>
      <c r="G30" s="5">
        <v>10</v>
      </c>
      <c r="H30" s="5">
        <v>10</v>
      </c>
      <c r="I30" s="5">
        <v>10</v>
      </c>
      <c r="J30" s="5">
        <f t="shared" si="0"/>
        <v>0</v>
      </c>
      <c r="K30" s="5">
        <f t="shared" si="1"/>
        <v>0</v>
      </c>
      <c r="L30" s="5" t="s">
        <v>6</v>
      </c>
      <c r="M30" s="5" t="s">
        <v>11</v>
      </c>
      <c r="N30" s="5">
        <v>23</v>
      </c>
      <c r="O30" s="5">
        <v>8.1999999999999993</v>
      </c>
      <c r="P30" s="5">
        <v>326</v>
      </c>
      <c r="Q30" s="5">
        <v>8.6999999999999993</v>
      </c>
      <c r="R30" s="5">
        <v>7.9</v>
      </c>
      <c r="S30" s="5">
        <v>337</v>
      </c>
      <c r="T30" s="5">
        <v>6.9</v>
      </c>
    </row>
    <row r="31" spans="1:20" x14ac:dyDescent="0.2">
      <c r="A31" s="5" t="s">
        <v>8</v>
      </c>
      <c r="B31" s="5">
        <v>1</v>
      </c>
      <c r="C31" s="5" t="s">
        <v>0</v>
      </c>
      <c r="D31" s="5">
        <v>5000</v>
      </c>
      <c r="F31" s="5">
        <v>4735</v>
      </c>
      <c r="G31" s="5">
        <v>10</v>
      </c>
      <c r="H31" s="5">
        <v>7</v>
      </c>
      <c r="I31" s="5">
        <v>10</v>
      </c>
      <c r="J31" s="5">
        <f t="shared" si="0"/>
        <v>3</v>
      </c>
      <c r="K31" s="5">
        <f t="shared" si="1"/>
        <v>0</v>
      </c>
      <c r="L31" s="5" t="s">
        <v>6</v>
      </c>
      <c r="M31" s="5" t="s">
        <v>11</v>
      </c>
      <c r="N31" s="5">
        <v>23</v>
      </c>
      <c r="O31" s="5">
        <v>8.3000000000000007</v>
      </c>
      <c r="P31" s="5">
        <v>325</v>
      </c>
      <c r="Q31" s="5">
        <v>8.6999999999999993</v>
      </c>
      <c r="R31" s="5">
        <v>7.8</v>
      </c>
      <c r="S31" s="5">
        <v>327</v>
      </c>
      <c r="T31" s="5">
        <v>7.1</v>
      </c>
    </row>
    <row r="32" spans="1:20" x14ac:dyDescent="0.2">
      <c r="A32" s="5" t="s">
        <v>8</v>
      </c>
      <c r="B32" s="5">
        <v>1</v>
      </c>
      <c r="C32" s="5" t="s">
        <v>0</v>
      </c>
      <c r="D32" s="5">
        <v>10000</v>
      </c>
      <c r="F32" s="5">
        <v>9470</v>
      </c>
      <c r="G32" s="5">
        <v>10</v>
      </c>
      <c r="H32" s="5">
        <v>10</v>
      </c>
      <c r="I32" s="5">
        <v>10</v>
      </c>
      <c r="J32" s="5">
        <f t="shared" si="0"/>
        <v>0</v>
      </c>
      <c r="K32" s="5">
        <f t="shared" si="1"/>
        <v>0</v>
      </c>
      <c r="L32" s="5" t="s">
        <v>6</v>
      </c>
      <c r="M32" s="5" t="s">
        <v>11</v>
      </c>
      <c r="N32" s="5">
        <v>23</v>
      </c>
      <c r="O32" s="5">
        <v>8.3000000000000007</v>
      </c>
      <c r="P32" s="5">
        <v>326</v>
      </c>
      <c r="Q32" s="5">
        <v>8.6</v>
      </c>
      <c r="R32" s="5">
        <v>7.9</v>
      </c>
      <c r="S32" s="5">
        <v>323</v>
      </c>
      <c r="T32" s="5">
        <v>7.3</v>
      </c>
    </row>
    <row r="33" spans="1:20" x14ac:dyDescent="0.2">
      <c r="A33" s="5" t="s">
        <v>8</v>
      </c>
      <c r="B33" s="5">
        <v>1</v>
      </c>
      <c r="C33" s="5" t="s">
        <v>0</v>
      </c>
      <c r="D33" s="5">
        <v>20000</v>
      </c>
      <c r="F33" s="5">
        <v>18940</v>
      </c>
      <c r="G33" s="5">
        <v>10</v>
      </c>
      <c r="H33" s="5">
        <v>10</v>
      </c>
      <c r="I33" s="5">
        <v>10</v>
      </c>
      <c r="J33" s="5">
        <f t="shared" si="0"/>
        <v>0</v>
      </c>
      <c r="K33" s="5">
        <f t="shared" si="1"/>
        <v>0</v>
      </c>
      <c r="L33" s="5" t="s">
        <v>6</v>
      </c>
      <c r="M33" s="5" t="s">
        <v>11</v>
      </c>
      <c r="N33" s="5">
        <v>23</v>
      </c>
      <c r="O33" s="5">
        <v>8.3000000000000007</v>
      </c>
      <c r="P33" s="5">
        <v>325</v>
      </c>
      <c r="Q33" s="5">
        <v>8.5</v>
      </c>
      <c r="R33" s="5">
        <v>7.9</v>
      </c>
      <c r="S33" s="5">
        <v>331</v>
      </c>
      <c r="T33" s="5">
        <v>6.9</v>
      </c>
    </row>
    <row r="34" spans="1:20" x14ac:dyDescent="0.2">
      <c r="A34" s="5" t="s">
        <v>8</v>
      </c>
      <c r="B34" s="5">
        <v>2</v>
      </c>
      <c r="C34" s="5" t="s">
        <v>0</v>
      </c>
      <c r="D34" s="5">
        <v>0</v>
      </c>
      <c r="F34" s="5">
        <v>0</v>
      </c>
      <c r="G34" s="5">
        <v>10</v>
      </c>
      <c r="H34" s="5">
        <v>1</v>
      </c>
      <c r="I34" s="5">
        <v>1</v>
      </c>
      <c r="J34" s="5">
        <f t="shared" si="0"/>
        <v>9</v>
      </c>
      <c r="K34" s="5">
        <f t="shared" si="1"/>
        <v>9</v>
      </c>
      <c r="L34" s="5" t="s">
        <v>6</v>
      </c>
      <c r="M34" s="5" t="s">
        <v>11</v>
      </c>
      <c r="N34" s="5">
        <v>23</v>
      </c>
      <c r="R34" s="5">
        <v>8</v>
      </c>
      <c r="S34" s="5">
        <v>332</v>
      </c>
      <c r="T34" s="5">
        <v>7.3</v>
      </c>
    </row>
    <row r="35" spans="1:20" x14ac:dyDescent="0.2">
      <c r="A35" s="5" t="s">
        <v>8</v>
      </c>
      <c r="B35" s="5">
        <v>2</v>
      </c>
      <c r="C35" s="5" t="s">
        <v>0</v>
      </c>
      <c r="D35" s="5">
        <v>312.5</v>
      </c>
      <c r="F35" s="5">
        <v>295.9375</v>
      </c>
      <c r="G35" s="5">
        <v>10</v>
      </c>
      <c r="H35" s="5">
        <v>0</v>
      </c>
      <c r="I35" s="5">
        <v>0</v>
      </c>
      <c r="J35" s="5">
        <f t="shared" si="0"/>
        <v>10</v>
      </c>
      <c r="K35" s="5">
        <f t="shared" si="1"/>
        <v>10</v>
      </c>
      <c r="L35" s="5" t="s">
        <v>6</v>
      </c>
      <c r="M35" s="5" t="s">
        <v>11</v>
      </c>
      <c r="N35" s="5">
        <v>23</v>
      </c>
      <c r="R35" s="5">
        <v>7.9</v>
      </c>
      <c r="S35" s="5">
        <v>330</v>
      </c>
      <c r="T35" s="5">
        <v>7.2</v>
      </c>
    </row>
    <row r="36" spans="1:20" x14ac:dyDescent="0.2">
      <c r="A36" s="5" t="s">
        <v>8</v>
      </c>
      <c r="B36" s="5">
        <v>2</v>
      </c>
      <c r="C36" s="5" t="s">
        <v>0</v>
      </c>
      <c r="D36" s="5">
        <v>625</v>
      </c>
      <c r="F36" s="5">
        <v>591.875</v>
      </c>
      <c r="G36" s="5">
        <v>10</v>
      </c>
      <c r="H36" s="5">
        <v>2</v>
      </c>
      <c r="I36" s="5">
        <v>2</v>
      </c>
      <c r="J36" s="5">
        <f t="shared" si="0"/>
        <v>8</v>
      </c>
      <c r="K36" s="5">
        <f t="shared" si="1"/>
        <v>8</v>
      </c>
      <c r="L36" s="5" t="s">
        <v>6</v>
      </c>
      <c r="M36" s="5" t="s">
        <v>11</v>
      </c>
      <c r="N36" s="5">
        <v>23</v>
      </c>
      <c r="R36" s="5">
        <v>7.9</v>
      </c>
      <c r="S36" s="5">
        <v>345</v>
      </c>
      <c r="T36" s="5">
        <v>7.3</v>
      </c>
    </row>
    <row r="37" spans="1:20" x14ac:dyDescent="0.2">
      <c r="A37" s="5" t="s">
        <v>8</v>
      </c>
      <c r="B37" s="5">
        <v>2</v>
      </c>
      <c r="C37" s="5" t="s">
        <v>0</v>
      </c>
      <c r="D37" s="5">
        <v>1250</v>
      </c>
      <c r="F37" s="5">
        <v>1183.75</v>
      </c>
      <c r="G37" s="5">
        <v>10</v>
      </c>
      <c r="H37" s="5">
        <v>1</v>
      </c>
      <c r="I37" s="5">
        <v>1</v>
      </c>
      <c r="J37" s="5">
        <f t="shared" si="0"/>
        <v>9</v>
      </c>
      <c r="K37" s="5">
        <f t="shared" si="1"/>
        <v>9</v>
      </c>
      <c r="L37" s="5" t="s">
        <v>6</v>
      </c>
      <c r="M37" s="5" t="s">
        <v>11</v>
      </c>
      <c r="N37" s="5">
        <v>23</v>
      </c>
      <c r="R37" s="5">
        <v>7.9</v>
      </c>
      <c r="S37" s="5">
        <v>327</v>
      </c>
      <c r="T37" s="5">
        <v>6.8</v>
      </c>
    </row>
    <row r="38" spans="1:20" x14ac:dyDescent="0.2">
      <c r="A38" s="5" t="s">
        <v>8</v>
      </c>
      <c r="B38" s="5">
        <v>2</v>
      </c>
      <c r="C38" s="5" t="s">
        <v>0</v>
      </c>
      <c r="D38" s="5">
        <v>2500</v>
      </c>
      <c r="F38" s="5">
        <v>2367.5</v>
      </c>
      <c r="G38" s="5">
        <v>10</v>
      </c>
      <c r="H38" s="5">
        <v>5</v>
      </c>
      <c r="I38" s="5">
        <v>10</v>
      </c>
      <c r="J38" s="5">
        <f t="shared" si="0"/>
        <v>5</v>
      </c>
      <c r="K38" s="5">
        <f t="shared" si="1"/>
        <v>0</v>
      </c>
      <c r="L38" s="5" t="s">
        <v>6</v>
      </c>
      <c r="M38" s="5" t="s">
        <v>11</v>
      </c>
      <c r="N38" s="5">
        <v>23</v>
      </c>
      <c r="R38" s="5">
        <v>7.9</v>
      </c>
      <c r="S38" s="5">
        <v>331</v>
      </c>
      <c r="T38" s="5">
        <v>6.9</v>
      </c>
    </row>
    <row r="39" spans="1:20" x14ac:dyDescent="0.2">
      <c r="A39" s="5" t="s">
        <v>8</v>
      </c>
      <c r="B39" s="5">
        <v>2</v>
      </c>
      <c r="C39" s="5" t="s">
        <v>0</v>
      </c>
      <c r="D39" s="5">
        <v>5000</v>
      </c>
      <c r="F39" s="5">
        <v>4735</v>
      </c>
      <c r="G39" s="5">
        <v>10</v>
      </c>
      <c r="H39" s="5">
        <v>6</v>
      </c>
      <c r="I39" s="5">
        <v>10</v>
      </c>
      <c r="J39" s="5">
        <f t="shared" si="0"/>
        <v>4</v>
      </c>
      <c r="K39" s="5">
        <f t="shared" si="1"/>
        <v>0</v>
      </c>
      <c r="L39" s="5" t="s">
        <v>6</v>
      </c>
      <c r="M39" s="5" t="s">
        <v>11</v>
      </c>
      <c r="N39" s="5">
        <v>23</v>
      </c>
      <c r="R39" s="5">
        <v>7.9</v>
      </c>
      <c r="S39" s="5">
        <v>359</v>
      </c>
      <c r="T39" s="5">
        <v>7.2</v>
      </c>
    </row>
    <row r="40" spans="1:20" x14ac:dyDescent="0.2">
      <c r="A40" s="5" t="s">
        <v>8</v>
      </c>
      <c r="B40" s="5">
        <v>2</v>
      </c>
      <c r="C40" s="5" t="s">
        <v>0</v>
      </c>
      <c r="D40" s="5">
        <v>10000</v>
      </c>
      <c r="F40" s="5">
        <v>9470</v>
      </c>
      <c r="G40" s="5">
        <v>10</v>
      </c>
      <c r="H40" s="5">
        <v>10</v>
      </c>
      <c r="I40" s="5">
        <v>10</v>
      </c>
      <c r="J40" s="5">
        <f t="shared" si="0"/>
        <v>0</v>
      </c>
      <c r="K40" s="5">
        <f t="shared" si="1"/>
        <v>0</v>
      </c>
      <c r="L40" s="5" t="s">
        <v>6</v>
      </c>
      <c r="M40" s="5" t="s">
        <v>11</v>
      </c>
      <c r="N40" s="5">
        <v>23</v>
      </c>
      <c r="R40" s="5">
        <v>7.8</v>
      </c>
      <c r="S40" s="5">
        <v>320</v>
      </c>
      <c r="T40" s="5">
        <v>7.2</v>
      </c>
    </row>
    <row r="41" spans="1:20" x14ac:dyDescent="0.2">
      <c r="A41" s="5" t="s">
        <v>8</v>
      </c>
      <c r="B41" s="5">
        <v>2</v>
      </c>
      <c r="C41" s="5" t="s">
        <v>0</v>
      </c>
      <c r="D41" s="5">
        <v>20000</v>
      </c>
      <c r="F41" s="5">
        <v>18940</v>
      </c>
      <c r="G41" s="5">
        <v>10</v>
      </c>
      <c r="H41" s="5">
        <v>10</v>
      </c>
      <c r="I41" s="5">
        <v>10</v>
      </c>
      <c r="J41" s="5">
        <f t="shared" si="0"/>
        <v>0</v>
      </c>
      <c r="K41" s="5">
        <f t="shared" si="1"/>
        <v>0</v>
      </c>
      <c r="L41" s="5" t="s">
        <v>6</v>
      </c>
      <c r="M41" s="5" t="s">
        <v>11</v>
      </c>
      <c r="N41" s="5">
        <v>23</v>
      </c>
      <c r="R41" s="5">
        <v>7.9</v>
      </c>
      <c r="S41" s="5">
        <v>331</v>
      </c>
      <c r="T41" s="5">
        <v>7.2</v>
      </c>
    </row>
    <row r="42" spans="1:20" x14ac:dyDescent="0.2">
      <c r="A42" s="5" t="s">
        <v>8</v>
      </c>
      <c r="B42" s="5">
        <v>3</v>
      </c>
      <c r="C42" s="5" t="s">
        <v>0</v>
      </c>
      <c r="D42" s="5">
        <v>0</v>
      </c>
      <c r="F42" s="5">
        <v>0</v>
      </c>
      <c r="G42" s="5">
        <v>10</v>
      </c>
      <c r="H42" s="5">
        <v>0</v>
      </c>
      <c r="I42" s="5">
        <v>0</v>
      </c>
      <c r="J42" s="5">
        <f t="shared" si="0"/>
        <v>10</v>
      </c>
      <c r="K42" s="5">
        <f t="shared" si="1"/>
        <v>10</v>
      </c>
      <c r="L42" s="5" t="s">
        <v>6</v>
      </c>
      <c r="M42" s="5" t="s">
        <v>11</v>
      </c>
      <c r="N42" s="5">
        <v>23</v>
      </c>
      <c r="R42" s="5">
        <v>8</v>
      </c>
      <c r="S42" s="5">
        <v>332</v>
      </c>
      <c r="T42" s="5">
        <v>7</v>
      </c>
    </row>
    <row r="43" spans="1:20" x14ac:dyDescent="0.2">
      <c r="A43" s="5" t="s">
        <v>8</v>
      </c>
      <c r="B43" s="5">
        <v>3</v>
      </c>
      <c r="C43" s="5" t="s">
        <v>0</v>
      </c>
      <c r="D43" s="5">
        <v>312.5</v>
      </c>
      <c r="F43" s="5">
        <v>295.9375</v>
      </c>
      <c r="G43" s="5">
        <v>10</v>
      </c>
      <c r="H43" s="5">
        <v>1</v>
      </c>
      <c r="I43" s="5">
        <v>1</v>
      </c>
      <c r="J43" s="5">
        <f t="shared" si="0"/>
        <v>9</v>
      </c>
      <c r="K43" s="5">
        <f t="shared" si="1"/>
        <v>9</v>
      </c>
      <c r="L43" s="5" t="s">
        <v>6</v>
      </c>
      <c r="M43" s="5" t="s">
        <v>11</v>
      </c>
      <c r="N43" s="5">
        <v>23</v>
      </c>
      <c r="R43" s="5">
        <v>8</v>
      </c>
      <c r="S43" s="5">
        <v>327</v>
      </c>
      <c r="T43" s="5">
        <v>6.9</v>
      </c>
    </row>
    <row r="44" spans="1:20" x14ac:dyDescent="0.2">
      <c r="A44" s="5" t="s">
        <v>8</v>
      </c>
      <c r="B44" s="5">
        <v>3</v>
      </c>
      <c r="C44" s="5" t="s">
        <v>0</v>
      </c>
      <c r="D44" s="5">
        <v>625</v>
      </c>
      <c r="F44" s="5">
        <v>591.875</v>
      </c>
      <c r="G44" s="5">
        <v>10</v>
      </c>
      <c r="H44" s="5">
        <v>0</v>
      </c>
      <c r="I44" s="5">
        <v>0</v>
      </c>
      <c r="J44" s="5">
        <f t="shared" si="0"/>
        <v>10</v>
      </c>
      <c r="K44" s="5">
        <f t="shared" si="1"/>
        <v>10</v>
      </c>
      <c r="L44" s="5" t="s">
        <v>6</v>
      </c>
      <c r="M44" s="5" t="s">
        <v>11</v>
      </c>
      <c r="N44" s="5">
        <v>23</v>
      </c>
      <c r="R44" s="5">
        <v>7.9</v>
      </c>
      <c r="S44" s="5">
        <v>344</v>
      </c>
      <c r="T44" s="5">
        <v>6.8</v>
      </c>
    </row>
    <row r="45" spans="1:20" x14ac:dyDescent="0.2">
      <c r="A45" s="5" t="s">
        <v>8</v>
      </c>
      <c r="B45" s="5">
        <v>3</v>
      </c>
      <c r="C45" s="5" t="s">
        <v>0</v>
      </c>
      <c r="D45" s="5">
        <v>1250</v>
      </c>
      <c r="F45" s="5">
        <v>1183.75</v>
      </c>
      <c r="G45" s="5">
        <v>10</v>
      </c>
      <c r="H45" s="5">
        <v>2</v>
      </c>
      <c r="I45" s="5">
        <v>2</v>
      </c>
      <c r="J45" s="5">
        <f t="shared" si="0"/>
        <v>8</v>
      </c>
      <c r="K45" s="5">
        <f t="shared" si="1"/>
        <v>8</v>
      </c>
      <c r="L45" s="5" t="s">
        <v>6</v>
      </c>
      <c r="M45" s="5" t="s">
        <v>11</v>
      </c>
      <c r="N45" s="5">
        <v>23</v>
      </c>
      <c r="R45" s="5">
        <v>7.8</v>
      </c>
      <c r="S45" s="5">
        <v>340</v>
      </c>
      <c r="T45" s="5">
        <v>6.9</v>
      </c>
    </row>
    <row r="46" spans="1:20" x14ac:dyDescent="0.2">
      <c r="A46" s="5" t="s">
        <v>8</v>
      </c>
      <c r="B46" s="5">
        <v>3</v>
      </c>
      <c r="C46" s="5" t="s">
        <v>0</v>
      </c>
      <c r="D46" s="5">
        <v>2500</v>
      </c>
      <c r="F46" s="5">
        <v>2367.5</v>
      </c>
      <c r="G46" s="5">
        <v>10</v>
      </c>
      <c r="H46" s="5">
        <v>2</v>
      </c>
      <c r="I46" s="5">
        <v>2</v>
      </c>
      <c r="J46" s="5">
        <f t="shared" si="0"/>
        <v>8</v>
      </c>
      <c r="K46" s="5">
        <f t="shared" si="1"/>
        <v>8</v>
      </c>
      <c r="L46" s="5" t="s">
        <v>6</v>
      </c>
      <c r="M46" s="5" t="s">
        <v>11</v>
      </c>
      <c r="N46" s="5">
        <v>23</v>
      </c>
      <c r="R46" s="5">
        <v>7.8</v>
      </c>
      <c r="S46" s="5">
        <v>330</v>
      </c>
      <c r="T46" s="5">
        <v>7.3</v>
      </c>
    </row>
    <row r="47" spans="1:20" x14ac:dyDescent="0.2">
      <c r="A47" s="5" t="s">
        <v>8</v>
      </c>
      <c r="B47" s="5">
        <v>3</v>
      </c>
      <c r="C47" s="5" t="s">
        <v>0</v>
      </c>
      <c r="D47" s="5">
        <v>5000</v>
      </c>
      <c r="F47" s="5">
        <v>4735</v>
      </c>
      <c r="G47" s="5">
        <v>10</v>
      </c>
      <c r="H47" s="5">
        <v>5</v>
      </c>
      <c r="I47" s="5">
        <v>10</v>
      </c>
      <c r="J47" s="5">
        <f t="shared" si="0"/>
        <v>5</v>
      </c>
      <c r="K47" s="5">
        <f t="shared" si="1"/>
        <v>0</v>
      </c>
      <c r="L47" s="5" t="s">
        <v>6</v>
      </c>
      <c r="M47" s="5" t="s">
        <v>11</v>
      </c>
      <c r="N47" s="5">
        <v>23</v>
      </c>
      <c r="R47" s="5">
        <v>7.8</v>
      </c>
      <c r="S47" s="5">
        <v>327</v>
      </c>
      <c r="T47" s="5">
        <v>7.4</v>
      </c>
    </row>
    <row r="48" spans="1:20" x14ac:dyDescent="0.2">
      <c r="A48" s="5" t="s">
        <v>8</v>
      </c>
      <c r="B48" s="5">
        <v>3</v>
      </c>
      <c r="C48" s="5" t="s">
        <v>0</v>
      </c>
      <c r="D48" s="5">
        <v>10000</v>
      </c>
      <c r="F48" s="5">
        <v>9470</v>
      </c>
      <c r="G48" s="5">
        <v>10</v>
      </c>
      <c r="H48" s="5">
        <v>10</v>
      </c>
      <c r="I48" s="5">
        <v>10</v>
      </c>
      <c r="J48" s="5">
        <f t="shared" si="0"/>
        <v>0</v>
      </c>
      <c r="K48" s="5">
        <f t="shared" si="1"/>
        <v>0</v>
      </c>
      <c r="L48" s="5" t="s">
        <v>6</v>
      </c>
      <c r="M48" s="5" t="s">
        <v>11</v>
      </c>
      <c r="N48" s="5">
        <v>23</v>
      </c>
      <c r="R48" s="5">
        <v>7.9</v>
      </c>
      <c r="S48" s="5">
        <v>325</v>
      </c>
      <c r="T48" s="5">
        <v>7.3</v>
      </c>
    </row>
    <row r="49" spans="1:20" x14ac:dyDescent="0.2">
      <c r="A49" s="5" t="s">
        <v>8</v>
      </c>
      <c r="B49" s="5">
        <v>3</v>
      </c>
      <c r="C49" s="5" t="s">
        <v>0</v>
      </c>
      <c r="D49" s="5">
        <v>20000</v>
      </c>
      <c r="F49" s="5">
        <v>18940</v>
      </c>
      <c r="G49" s="5">
        <v>10</v>
      </c>
      <c r="H49" s="5">
        <v>10</v>
      </c>
      <c r="I49" s="5">
        <v>10</v>
      </c>
      <c r="J49" s="5">
        <f t="shared" si="0"/>
        <v>0</v>
      </c>
      <c r="K49" s="5">
        <f t="shared" si="1"/>
        <v>0</v>
      </c>
      <c r="L49" s="5" t="s">
        <v>6</v>
      </c>
      <c r="M49" s="5" t="s">
        <v>11</v>
      </c>
      <c r="N49" s="5">
        <v>23</v>
      </c>
      <c r="R49" s="5">
        <v>7.9</v>
      </c>
      <c r="S49" s="5">
        <v>332</v>
      </c>
      <c r="T49" s="5">
        <v>7.2</v>
      </c>
    </row>
    <row r="50" spans="1:20" x14ac:dyDescent="0.2">
      <c r="A50" s="5" t="s">
        <v>8</v>
      </c>
      <c r="B50" s="5">
        <v>1</v>
      </c>
      <c r="C50" s="5" t="s">
        <v>2</v>
      </c>
      <c r="D50" s="5">
        <v>0</v>
      </c>
      <c r="F50" s="5">
        <v>0</v>
      </c>
      <c r="G50" s="5">
        <v>10</v>
      </c>
      <c r="H50" s="5">
        <v>0</v>
      </c>
      <c r="I50" s="5">
        <v>0</v>
      </c>
      <c r="J50" s="5">
        <f t="shared" si="0"/>
        <v>10</v>
      </c>
      <c r="K50" s="5">
        <f t="shared" si="1"/>
        <v>10</v>
      </c>
      <c r="L50" s="5" t="s">
        <v>10</v>
      </c>
      <c r="M50" s="5" t="s">
        <v>7</v>
      </c>
      <c r="N50" s="5">
        <v>25</v>
      </c>
      <c r="O50" s="5">
        <v>8.1999999999999993</v>
      </c>
      <c r="P50" s="5">
        <v>323</v>
      </c>
      <c r="Q50" s="5">
        <v>8.6999999999999993</v>
      </c>
      <c r="R50" s="5">
        <v>8.3000000000000007</v>
      </c>
      <c r="S50" s="5">
        <v>383</v>
      </c>
      <c r="T50" s="5">
        <v>8.1</v>
      </c>
    </row>
    <row r="51" spans="1:20" x14ac:dyDescent="0.2">
      <c r="A51" s="5" t="s">
        <v>8</v>
      </c>
      <c r="B51" s="5">
        <v>1</v>
      </c>
      <c r="C51" s="5" t="s">
        <v>2</v>
      </c>
      <c r="D51" s="5">
        <v>312.5</v>
      </c>
      <c r="F51" s="5">
        <v>265.1875</v>
      </c>
      <c r="G51" s="5">
        <v>10</v>
      </c>
      <c r="H51" s="5">
        <v>0</v>
      </c>
      <c r="I51" s="5">
        <v>0</v>
      </c>
      <c r="J51" s="5">
        <f t="shared" si="0"/>
        <v>10</v>
      </c>
      <c r="K51" s="5">
        <f t="shared" si="1"/>
        <v>10</v>
      </c>
      <c r="L51" s="5" t="s">
        <v>10</v>
      </c>
      <c r="M51" s="5" t="s">
        <v>7</v>
      </c>
      <c r="N51" s="5">
        <v>25</v>
      </c>
      <c r="O51" s="5">
        <v>8.1999999999999993</v>
      </c>
      <c r="P51" s="5">
        <v>322</v>
      </c>
      <c r="Q51" s="5">
        <v>8.6999999999999993</v>
      </c>
      <c r="R51" s="5">
        <v>8.3000000000000007</v>
      </c>
      <c r="S51" s="5">
        <v>372</v>
      </c>
      <c r="T51" s="5">
        <v>8.1</v>
      </c>
    </row>
    <row r="52" spans="1:20" x14ac:dyDescent="0.2">
      <c r="A52" s="5" t="s">
        <v>8</v>
      </c>
      <c r="B52" s="5">
        <v>1</v>
      </c>
      <c r="C52" s="5" t="s">
        <v>2</v>
      </c>
      <c r="D52" s="5">
        <v>625</v>
      </c>
      <c r="F52" s="5">
        <v>530.375</v>
      </c>
      <c r="G52" s="5">
        <v>10</v>
      </c>
      <c r="H52" s="5">
        <v>0</v>
      </c>
      <c r="I52" s="5">
        <v>0</v>
      </c>
      <c r="J52" s="5">
        <f t="shared" si="0"/>
        <v>10</v>
      </c>
      <c r="K52" s="5">
        <f t="shared" si="1"/>
        <v>10</v>
      </c>
      <c r="L52" s="5" t="s">
        <v>10</v>
      </c>
      <c r="M52" s="5" t="s">
        <v>7</v>
      </c>
      <c r="N52" s="5">
        <v>25</v>
      </c>
      <c r="O52" s="5">
        <v>8.1999999999999993</v>
      </c>
      <c r="P52" s="5">
        <v>323</v>
      </c>
      <c r="Q52" s="5">
        <v>8.6999999999999993</v>
      </c>
      <c r="R52" s="5">
        <v>8.3000000000000007</v>
      </c>
      <c r="S52" s="5">
        <v>368</v>
      </c>
      <c r="T52" s="5">
        <v>8.1</v>
      </c>
    </row>
    <row r="53" spans="1:20" x14ac:dyDescent="0.2">
      <c r="A53" s="5" t="s">
        <v>8</v>
      </c>
      <c r="B53" s="5">
        <v>1</v>
      </c>
      <c r="C53" s="5" t="s">
        <v>2</v>
      </c>
      <c r="D53" s="5">
        <v>1250</v>
      </c>
      <c r="F53" s="5">
        <v>1060.75</v>
      </c>
      <c r="G53" s="5">
        <v>10</v>
      </c>
      <c r="H53" s="5">
        <v>0</v>
      </c>
      <c r="I53" s="5">
        <v>0</v>
      </c>
      <c r="J53" s="5">
        <f t="shared" si="0"/>
        <v>10</v>
      </c>
      <c r="K53" s="5">
        <f t="shared" si="1"/>
        <v>10</v>
      </c>
      <c r="L53" s="5" t="s">
        <v>10</v>
      </c>
      <c r="M53" s="5" t="s">
        <v>7</v>
      </c>
      <c r="N53" s="5">
        <v>25</v>
      </c>
      <c r="O53" s="5">
        <v>8.1999999999999993</v>
      </c>
      <c r="P53" s="5">
        <v>323</v>
      </c>
      <c r="Q53" s="5">
        <v>8.6</v>
      </c>
      <c r="R53" s="5">
        <v>8.3000000000000007</v>
      </c>
      <c r="S53" s="5">
        <v>365</v>
      </c>
      <c r="T53" s="5">
        <v>8.1</v>
      </c>
    </row>
    <row r="54" spans="1:20" x14ac:dyDescent="0.2">
      <c r="A54" s="5" t="s">
        <v>8</v>
      </c>
      <c r="B54" s="5">
        <v>1</v>
      </c>
      <c r="C54" s="5" t="s">
        <v>2</v>
      </c>
      <c r="D54" s="5">
        <v>2500</v>
      </c>
      <c r="F54" s="5">
        <v>2121.5</v>
      </c>
      <c r="G54" s="5">
        <v>10</v>
      </c>
      <c r="H54" s="5">
        <v>0</v>
      </c>
      <c r="I54" s="5">
        <v>0</v>
      </c>
      <c r="J54" s="5">
        <f t="shared" si="0"/>
        <v>10</v>
      </c>
      <c r="K54" s="5">
        <f t="shared" si="1"/>
        <v>10</v>
      </c>
      <c r="L54" s="5" t="s">
        <v>10</v>
      </c>
      <c r="M54" s="5" t="s">
        <v>7</v>
      </c>
      <c r="N54" s="5">
        <v>25</v>
      </c>
      <c r="O54" s="5">
        <v>8.1999999999999993</v>
      </c>
      <c r="P54" s="5">
        <v>322</v>
      </c>
      <c r="Q54" s="5">
        <v>8.6</v>
      </c>
      <c r="R54" s="5">
        <v>8.3000000000000007</v>
      </c>
      <c r="S54" s="5">
        <v>377</v>
      </c>
      <c r="T54" s="5">
        <v>8.1</v>
      </c>
    </row>
    <row r="55" spans="1:20" x14ac:dyDescent="0.2">
      <c r="A55" s="5" t="s">
        <v>8</v>
      </c>
      <c r="B55" s="5">
        <v>1</v>
      </c>
      <c r="C55" s="5" t="s">
        <v>2</v>
      </c>
      <c r="D55" s="5">
        <v>5000</v>
      </c>
      <c r="F55" s="5">
        <v>4243</v>
      </c>
      <c r="G55" s="5">
        <v>10</v>
      </c>
      <c r="H55" s="5">
        <v>0</v>
      </c>
      <c r="I55" s="5">
        <v>0</v>
      </c>
      <c r="J55" s="5">
        <f t="shared" si="0"/>
        <v>10</v>
      </c>
      <c r="K55" s="5">
        <f t="shared" si="1"/>
        <v>10</v>
      </c>
      <c r="L55" s="5" t="s">
        <v>10</v>
      </c>
      <c r="M55" s="5" t="s">
        <v>7</v>
      </c>
      <c r="N55" s="5">
        <v>25</v>
      </c>
      <c r="O55" s="5">
        <v>8.1999999999999993</v>
      </c>
      <c r="P55" s="5">
        <v>322</v>
      </c>
      <c r="Q55" s="5">
        <v>8.6</v>
      </c>
      <c r="R55" s="5">
        <v>8.3000000000000007</v>
      </c>
      <c r="S55" s="5">
        <v>370</v>
      </c>
      <c r="T55" s="5">
        <v>8.1</v>
      </c>
    </row>
    <row r="56" spans="1:20" x14ac:dyDescent="0.2">
      <c r="A56" s="5" t="s">
        <v>8</v>
      </c>
      <c r="B56" s="5">
        <v>1</v>
      </c>
      <c r="C56" s="5" t="s">
        <v>2</v>
      </c>
      <c r="D56" s="5">
        <v>10000</v>
      </c>
      <c r="F56" s="5">
        <v>8486</v>
      </c>
      <c r="G56" s="5">
        <v>10</v>
      </c>
      <c r="H56" s="5">
        <v>1</v>
      </c>
      <c r="I56" s="5">
        <v>10</v>
      </c>
      <c r="J56" s="5">
        <f t="shared" si="0"/>
        <v>9</v>
      </c>
      <c r="K56" s="5">
        <f t="shared" si="1"/>
        <v>0</v>
      </c>
      <c r="L56" s="5" t="s">
        <v>10</v>
      </c>
      <c r="M56" s="5" t="s">
        <v>7</v>
      </c>
      <c r="N56" s="5">
        <v>25</v>
      </c>
      <c r="O56" s="5">
        <v>8.3000000000000007</v>
      </c>
      <c r="P56" s="5">
        <v>323</v>
      </c>
      <c r="Q56" s="5">
        <v>8.3000000000000007</v>
      </c>
      <c r="R56" s="5">
        <v>8.3000000000000007</v>
      </c>
      <c r="S56" s="5">
        <v>401</v>
      </c>
      <c r="T56" s="5">
        <v>8</v>
      </c>
    </row>
    <row r="57" spans="1:20" x14ac:dyDescent="0.2">
      <c r="A57" s="5" t="s">
        <v>8</v>
      </c>
      <c r="B57" s="5">
        <v>1</v>
      </c>
      <c r="C57" s="5" t="s">
        <v>2</v>
      </c>
      <c r="D57" s="5">
        <v>20000</v>
      </c>
      <c r="F57" s="5">
        <v>16972</v>
      </c>
      <c r="G57" s="5">
        <v>10</v>
      </c>
      <c r="H57" s="5">
        <v>10</v>
      </c>
      <c r="I57" s="5">
        <v>10</v>
      </c>
      <c r="J57" s="5">
        <f t="shared" si="0"/>
        <v>0</v>
      </c>
      <c r="K57" s="5">
        <f t="shared" si="1"/>
        <v>0</v>
      </c>
      <c r="L57" s="5" t="s">
        <v>10</v>
      </c>
      <c r="M57" s="5" t="s">
        <v>7</v>
      </c>
      <c r="N57" s="5">
        <v>25</v>
      </c>
      <c r="O57" s="5">
        <v>8.3000000000000007</v>
      </c>
      <c r="P57" s="5">
        <v>321</v>
      </c>
      <c r="Q57" s="5">
        <v>8.1</v>
      </c>
      <c r="R57" s="5">
        <v>8.3000000000000007</v>
      </c>
      <c r="S57" s="5">
        <v>374</v>
      </c>
      <c r="T57" s="5">
        <v>7.9</v>
      </c>
    </row>
    <row r="58" spans="1:20" x14ac:dyDescent="0.2">
      <c r="A58" s="5" t="s">
        <v>8</v>
      </c>
      <c r="B58" s="5">
        <v>2</v>
      </c>
      <c r="C58" s="5" t="s">
        <v>2</v>
      </c>
      <c r="D58" s="5">
        <v>0</v>
      </c>
      <c r="F58" s="5">
        <v>0</v>
      </c>
      <c r="G58" s="5">
        <v>10</v>
      </c>
      <c r="H58" s="5">
        <v>0</v>
      </c>
      <c r="I58" s="5">
        <v>0</v>
      </c>
      <c r="J58" s="5">
        <f t="shared" si="0"/>
        <v>10</v>
      </c>
      <c r="K58" s="5">
        <f t="shared" si="1"/>
        <v>10</v>
      </c>
      <c r="L58" s="5" t="s">
        <v>10</v>
      </c>
      <c r="M58" s="5" t="s">
        <v>7</v>
      </c>
      <c r="N58" s="5">
        <v>25</v>
      </c>
      <c r="R58" s="5">
        <v>8.3000000000000007</v>
      </c>
      <c r="S58" s="5">
        <v>376</v>
      </c>
      <c r="T58" s="5">
        <v>8.1999999999999993</v>
      </c>
    </row>
    <row r="59" spans="1:20" x14ac:dyDescent="0.2">
      <c r="A59" s="5" t="s">
        <v>8</v>
      </c>
      <c r="B59" s="5">
        <v>2</v>
      </c>
      <c r="C59" s="5" t="s">
        <v>2</v>
      </c>
      <c r="D59" s="5">
        <v>312.5</v>
      </c>
      <c r="F59" s="5">
        <v>265.1875</v>
      </c>
      <c r="G59" s="5">
        <v>10</v>
      </c>
      <c r="H59" s="5">
        <v>0</v>
      </c>
      <c r="I59" s="5">
        <v>0</v>
      </c>
      <c r="J59" s="5">
        <f t="shared" si="0"/>
        <v>10</v>
      </c>
      <c r="K59" s="5">
        <f t="shared" si="1"/>
        <v>10</v>
      </c>
      <c r="L59" s="5" t="s">
        <v>10</v>
      </c>
      <c r="M59" s="5" t="s">
        <v>7</v>
      </c>
      <c r="N59" s="5">
        <v>25</v>
      </c>
      <c r="R59" s="5">
        <v>8.3000000000000007</v>
      </c>
      <c r="S59" s="5">
        <v>375</v>
      </c>
      <c r="T59" s="5">
        <v>8.1999999999999993</v>
      </c>
    </row>
    <row r="60" spans="1:20" x14ac:dyDescent="0.2">
      <c r="A60" s="5" t="s">
        <v>8</v>
      </c>
      <c r="B60" s="5">
        <v>2</v>
      </c>
      <c r="C60" s="5" t="s">
        <v>2</v>
      </c>
      <c r="D60" s="5">
        <v>625</v>
      </c>
      <c r="F60" s="5">
        <v>530.375</v>
      </c>
      <c r="G60" s="5">
        <v>10</v>
      </c>
      <c r="H60" s="5">
        <v>0</v>
      </c>
      <c r="I60" s="5">
        <v>0</v>
      </c>
      <c r="J60" s="5">
        <f t="shared" si="0"/>
        <v>10</v>
      </c>
      <c r="K60" s="5">
        <f t="shared" si="1"/>
        <v>10</v>
      </c>
      <c r="L60" s="5" t="s">
        <v>10</v>
      </c>
      <c r="M60" s="5" t="s">
        <v>7</v>
      </c>
      <c r="N60" s="5">
        <v>25</v>
      </c>
      <c r="R60" s="5">
        <v>8.3000000000000007</v>
      </c>
      <c r="S60" s="5">
        <v>371</v>
      </c>
      <c r="T60" s="5">
        <v>8.1</v>
      </c>
    </row>
    <row r="61" spans="1:20" x14ac:dyDescent="0.2">
      <c r="A61" s="5" t="s">
        <v>8</v>
      </c>
      <c r="B61" s="5">
        <v>2</v>
      </c>
      <c r="C61" s="5" t="s">
        <v>2</v>
      </c>
      <c r="D61" s="5">
        <v>1250</v>
      </c>
      <c r="F61" s="5">
        <v>1060.75</v>
      </c>
      <c r="G61" s="5">
        <v>10</v>
      </c>
      <c r="H61" s="5">
        <v>0</v>
      </c>
      <c r="I61" s="5">
        <v>0</v>
      </c>
      <c r="J61" s="5">
        <f t="shared" si="0"/>
        <v>10</v>
      </c>
      <c r="K61" s="5">
        <f t="shared" si="1"/>
        <v>10</v>
      </c>
      <c r="L61" s="5" t="s">
        <v>10</v>
      </c>
      <c r="M61" s="5" t="s">
        <v>7</v>
      </c>
      <c r="N61" s="5">
        <v>25</v>
      </c>
      <c r="R61" s="5">
        <v>8.3000000000000007</v>
      </c>
      <c r="S61" s="5">
        <v>373</v>
      </c>
      <c r="T61" s="5">
        <v>8.1</v>
      </c>
    </row>
    <row r="62" spans="1:20" x14ac:dyDescent="0.2">
      <c r="A62" s="5" t="s">
        <v>8</v>
      </c>
      <c r="B62" s="5">
        <v>2</v>
      </c>
      <c r="C62" s="5" t="s">
        <v>2</v>
      </c>
      <c r="D62" s="5">
        <v>2500</v>
      </c>
      <c r="F62" s="5">
        <v>2121.5</v>
      </c>
      <c r="G62" s="5">
        <v>10</v>
      </c>
      <c r="H62" s="5">
        <v>0</v>
      </c>
      <c r="I62" s="5">
        <v>0</v>
      </c>
      <c r="J62" s="5">
        <f t="shared" si="0"/>
        <v>10</v>
      </c>
      <c r="K62" s="5">
        <f t="shared" si="1"/>
        <v>10</v>
      </c>
      <c r="L62" s="5" t="s">
        <v>10</v>
      </c>
      <c r="M62" s="5" t="s">
        <v>7</v>
      </c>
      <c r="N62" s="5">
        <v>25</v>
      </c>
      <c r="R62" s="5">
        <v>8.3000000000000007</v>
      </c>
      <c r="S62" s="5">
        <v>375</v>
      </c>
      <c r="T62" s="5">
        <v>8.1</v>
      </c>
    </row>
    <row r="63" spans="1:20" x14ac:dyDescent="0.2">
      <c r="A63" s="5" t="s">
        <v>8</v>
      </c>
      <c r="B63" s="5">
        <v>2</v>
      </c>
      <c r="C63" s="5" t="s">
        <v>2</v>
      </c>
      <c r="D63" s="5">
        <v>5000</v>
      </c>
      <c r="F63" s="5">
        <v>4243</v>
      </c>
      <c r="G63" s="5">
        <v>10</v>
      </c>
      <c r="H63" s="5">
        <v>0</v>
      </c>
      <c r="I63" s="5">
        <v>0</v>
      </c>
      <c r="J63" s="5">
        <f t="shared" si="0"/>
        <v>10</v>
      </c>
      <c r="K63" s="5">
        <f t="shared" si="1"/>
        <v>10</v>
      </c>
      <c r="L63" s="5" t="s">
        <v>10</v>
      </c>
      <c r="M63" s="5" t="s">
        <v>7</v>
      </c>
      <c r="N63" s="5">
        <v>25</v>
      </c>
      <c r="R63" s="5">
        <v>8.3000000000000007</v>
      </c>
      <c r="S63" s="5">
        <v>370</v>
      </c>
      <c r="T63" s="5">
        <v>8.1999999999999993</v>
      </c>
    </row>
    <row r="64" spans="1:20" x14ac:dyDescent="0.2">
      <c r="A64" s="5" t="s">
        <v>8</v>
      </c>
      <c r="B64" s="5">
        <v>2</v>
      </c>
      <c r="C64" s="5" t="s">
        <v>2</v>
      </c>
      <c r="D64" s="5">
        <v>10000</v>
      </c>
      <c r="F64" s="5">
        <v>8486</v>
      </c>
      <c r="G64" s="5">
        <v>10</v>
      </c>
      <c r="H64" s="5">
        <v>0</v>
      </c>
      <c r="I64" s="5">
        <v>10</v>
      </c>
      <c r="J64" s="5">
        <f t="shared" si="0"/>
        <v>10</v>
      </c>
      <c r="K64" s="5">
        <f t="shared" si="1"/>
        <v>0</v>
      </c>
      <c r="L64" s="5" t="s">
        <v>10</v>
      </c>
      <c r="M64" s="5" t="s">
        <v>7</v>
      </c>
      <c r="N64" s="5">
        <v>25</v>
      </c>
      <c r="R64" s="5">
        <v>8.3000000000000007</v>
      </c>
      <c r="S64" s="5">
        <v>367</v>
      </c>
      <c r="T64" s="5">
        <v>8</v>
      </c>
    </row>
    <row r="65" spans="1:20" x14ac:dyDescent="0.2">
      <c r="A65" s="5" t="s">
        <v>8</v>
      </c>
      <c r="B65" s="5">
        <v>2</v>
      </c>
      <c r="C65" s="5" t="s">
        <v>2</v>
      </c>
      <c r="D65" s="5">
        <v>20000</v>
      </c>
      <c r="F65" s="5">
        <v>16972</v>
      </c>
      <c r="G65" s="5">
        <v>10</v>
      </c>
      <c r="H65" s="5">
        <v>10</v>
      </c>
      <c r="I65" s="5">
        <v>10</v>
      </c>
      <c r="J65" s="5">
        <f t="shared" si="0"/>
        <v>0</v>
      </c>
      <c r="K65" s="5">
        <f t="shared" si="1"/>
        <v>0</v>
      </c>
      <c r="L65" s="5" t="s">
        <v>10</v>
      </c>
      <c r="M65" s="5" t="s">
        <v>7</v>
      </c>
      <c r="N65" s="5">
        <v>25</v>
      </c>
      <c r="R65" s="5">
        <v>8.3000000000000007</v>
      </c>
      <c r="S65" s="5">
        <v>380</v>
      </c>
      <c r="T65" s="5">
        <v>7.9</v>
      </c>
    </row>
    <row r="66" spans="1:20" x14ac:dyDescent="0.2">
      <c r="A66" s="5" t="s">
        <v>8</v>
      </c>
      <c r="B66" s="5">
        <v>3</v>
      </c>
      <c r="C66" s="5" t="s">
        <v>2</v>
      </c>
      <c r="D66" s="5">
        <v>0</v>
      </c>
      <c r="F66" s="5">
        <v>0</v>
      </c>
      <c r="G66" s="5">
        <v>10</v>
      </c>
      <c r="H66" s="5">
        <v>0</v>
      </c>
      <c r="I66" s="5">
        <v>0</v>
      </c>
      <c r="J66" s="5">
        <f t="shared" si="0"/>
        <v>10</v>
      </c>
      <c r="K66" s="5">
        <f t="shared" si="1"/>
        <v>10</v>
      </c>
      <c r="L66" s="5" t="s">
        <v>10</v>
      </c>
      <c r="M66" s="5" t="s">
        <v>7</v>
      </c>
      <c r="N66" s="5">
        <v>25</v>
      </c>
      <c r="R66" s="5">
        <v>8.3000000000000007</v>
      </c>
      <c r="S66" s="5">
        <v>378</v>
      </c>
      <c r="T66" s="5">
        <v>8.1</v>
      </c>
    </row>
    <row r="67" spans="1:20" x14ac:dyDescent="0.2">
      <c r="A67" s="5" t="s">
        <v>8</v>
      </c>
      <c r="B67" s="5">
        <v>3</v>
      </c>
      <c r="C67" s="5" t="s">
        <v>2</v>
      </c>
      <c r="D67" s="5">
        <v>312.5</v>
      </c>
      <c r="F67" s="5">
        <v>265.1875</v>
      </c>
      <c r="G67" s="5">
        <v>10</v>
      </c>
      <c r="H67" s="5">
        <v>0</v>
      </c>
      <c r="I67" s="5">
        <v>0</v>
      </c>
      <c r="J67" s="5">
        <f t="shared" si="0"/>
        <v>10</v>
      </c>
      <c r="K67" s="5">
        <f t="shared" si="1"/>
        <v>10</v>
      </c>
      <c r="L67" s="5" t="s">
        <v>10</v>
      </c>
      <c r="M67" s="5" t="s">
        <v>7</v>
      </c>
      <c r="N67" s="5">
        <v>25</v>
      </c>
      <c r="R67" s="5">
        <v>8.3000000000000007</v>
      </c>
      <c r="S67" s="5">
        <v>377</v>
      </c>
      <c r="T67" s="5">
        <v>8.1</v>
      </c>
    </row>
    <row r="68" spans="1:20" x14ac:dyDescent="0.2">
      <c r="A68" s="5" t="s">
        <v>8</v>
      </c>
      <c r="B68" s="5">
        <v>3</v>
      </c>
      <c r="C68" s="5" t="s">
        <v>2</v>
      </c>
      <c r="D68" s="5">
        <v>625</v>
      </c>
      <c r="F68" s="5">
        <v>530.375</v>
      </c>
      <c r="G68" s="5">
        <v>10</v>
      </c>
      <c r="H68" s="5">
        <v>0</v>
      </c>
      <c r="I68" s="5">
        <v>0</v>
      </c>
      <c r="J68" s="5">
        <f t="shared" si="0"/>
        <v>10</v>
      </c>
      <c r="K68" s="5">
        <f t="shared" si="1"/>
        <v>10</v>
      </c>
      <c r="L68" s="5" t="s">
        <v>10</v>
      </c>
      <c r="M68" s="5" t="s">
        <v>7</v>
      </c>
      <c r="N68" s="5">
        <v>25</v>
      </c>
      <c r="R68" s="5">
        <v>8.3000000000000007</v>
      </c>
      <c r="S68" s="5">
        <v>379</v>
      </c>
      <c r="T68" s="5">
        <v>8.1999999999999993</v>
      </c>
    </row>
    <row r="69" spans="1:20" x14ac:dyDescent="0.2">
      <c r="A69" s="5" t="s">
        <v>8</v>
      </c>
      <c r="B69" s="5">
        <v>3</v>
      </c>
      <c r="C69" s="5" t="s">
        <v>2</v>
      </c>
      <c r="D69" s="5">
        <v>1250</v>
      </c>
      <c r="F69" s="5">
        <v>1060.75</v>
      </c>
      <c r="G69" s="5">
        <v>10</v>
      </c>
      <c r="H69" s="5">
        <v>0</v>
      </c>
      <c r="I69" s="5">
        <v>0</v>
      </c>
      <c r="J69" s="5">
        <f t="shared" si="0"/>
        <v>10</v>
      </c>
      <c r="K69" s="5">
        <f t="shared" si="1"/>
        <v>10</v>
      </c>
      <c r="L69" s="5" t="s">
        <v>10</v>
      </c>
      <c r="M69" s="5" t="s">
        <v>7</v>
      </c>
      <c r="N69" s="5">
        <v>25</v>
      </c>
      <c r="R69" s="5">
        <v>8.3000000000000007</v>
      </c>
      <c r="S69" s="5">
        <v>376</v>
      </c>
      <c r="T69" s="5">
        <v>8.1</v>
      </c>
    </row>
    <row r="70" spans="1:20" x14ac:dyDescent="0.2">
      <c r="A70" s="5" t="s">
        <v>8</v>
      </c>
      <c r="B70" s="5">
        <v>3</v>
      </c>
      <c r="C70" s="5" t="s">
        <v>2</v>
      </c>
      <c r="D70" s="5">
        <v>2500</v>
      </c>
      <c r="F70" s="5">
        <v>2121.5</v>
      </c>
      <c r="G70" s="5">
        <v>10</v>
      </c>
      <c r="H70" s="5">
        <v>0</v>
      </c>
      <c r="I70" s="5">
        <v>0</v>
      </c>
      <c r="J70" s="5">
        <f t="shared" si="0"/>
        <v>10</v>
      </c>
      <c r="K70" s="5">
        <f t="shared" si="1"/>
        <v>10</v>
      </c>
      <c r="L70" s="5" t="s">
        <v>10</v>
      </c>
      <c r="M70" s="5" t="s">
        <v>7</v>
      </c>
      <c r="N70" s="5">
        <v>25</v>
      </c>
      <c r="R70" s="5">
        <v>8.3000000000000007</v>
      </c>
      <c r="S70" s="5">
        <v>371</v>
      </c>
      <c r="T70" s="5">
        <v>8.1</v>
      </c>
    </row>
    <row r="71" spans="1:20" x14ac:dyDescent="0.2">
      <c r="A71" s="5" t="s">
        <v>8</v>
      </c>
      <c r="B71" s="5">
        <v>3</v>
      </c>
      <c r="C71" s="5" t="s">
        <v>2</v>
      </c>
      <c r="D71" s="5">
        <v>5000</v>
      </c>
      <c r="F71" s="5">
        <v>4243</v>
      </c>
      <c r="G71" s="5">
        <v>10</v>
      </c>
      <c r="H71" s="5">
        <v>0</v>
      </c>
      <c r="I71" s="5">
        <v>0</v>
      </c>
      <c r="J71" s="5">
        <f t="shared" si="0"/>
        <v>10</v>
      </c>
      <c r="K71" s="5">
        <f t="shared" si="1"/>
        <v>10</v>
      </c>
      <c r="L71" s="5" t="s">
        <v>10</v>
      </c>
      <c r="M71" s="5" t="s">
        <v>7</v>
      </c>
      <c r="N71" s="5">
        <v>25</v>
      </c>
      <c r="R71" s="5">
        <v>8.3000000000000007</v>
      </c>
      <c r="S71" s="5">
        <v>370</v>
      </c>
      <c r="T71" s="5">
        <v>8.1999999999999993</v>
      </c>
    </row>
    <row r="72" spans="1:20" x14ac:dyDescent="0.2">
      <c r="A72" s="5" t="s">
        <v>8</v>
      </c>
      <c r="B72" s="5">
        <v>3</v>
      </c>
      <c r="C72" s="5" t="s">
        <v>2</v>
      </c>
      <c r="D72" s="5">
        <v>10000</v>
      </c>
      <c r="F72" s="5">
        <v>8486</v>
      </c>
      <c r="G72" s="5">
        <v>10</v>
      </c>
      <c r="H72" s="5">
        <v>3</v>
      </c>
      <c r="I72" s="5">
        <v>10</v>
      </c>
      <c r="J72" s="5">
        <f t="shared" si="0"/>
        <v>7</v>
      </c>
      <c r="K72" s="5">
        <f t="shared" si="1"/>
        <v>0</v>
      </c>
      <c r="L72" s="5" t="s">
        <v>10</v>
      </c>
      <c r="M72" s="5" t="s">
        <v>7</v>
      </c>
      <c r="N72" s="5">
        <v>25</v>
      </c>
      <c r="R72" s="5">
        <v>8.3000000000000007</v>
      </c>
      <c r="S72" s="5">
        <v>368</v>
      </c>
      <c r="T72" s="5">
        <v>7.9</v>
      </c>
    </row>
    <row r="73" spans="1:20" x14ac:dyDescent="0.2">
      <c r="A73" s="5" t="s">
        <v>8</v>
      </c>
      <c r="B73" s="5">
        <v>3</v>
      </c>
      <c r="C73" s="5" t="s">
        <v>2</v>
      </c>
      <c r="D73" s="5">
        <v>20000</v>
      </c>
      <c r="F73" s="5">
        <v>16972</v>
      </c>
      <c r="G73" s="5">
        <v>10</v>
      </c>
      <c r="H73" s="5">
        <v>10</v>
      </c>
      <c r="I73" s="5">
        <v>10</v>
      </c>
      <c r="J73" s="5">
        <f t="shared" si="0"/>
        <v>0</v>
      </c>
      <c r="K73" s="5">
        <f t="shared" si="1"/>
        <v>0</v>
      </c>
      <c r="L73" s="5" t="s">
        <v>10</v>
      </c>
      <c r="M73" s="5" t="s">
        <v>7</v>
      </c>
      <c r="N73" s="5">
        <v>25</v>
      </c>
      <c r="R73" s="5">
        <v>8.3000000000000007</v>
      </c>
      <c r="S73" s="5">
        <v>401</v>
      </c>
      <c r="T73" s="5">
        <v>7.9</v>
      </c>
    </row>
    <row r="74" spans="1:20" x14ac:dyDescent="0.2">
      <c r="A74" s="5" t="s">
        <v>8</v>
      </c>
      <c r="B74" s="5">
        <v>1</v>
      </c>
      <c r="C74" s="5" t="s">
        <v>3</v>
      </c>
      <c r="D74" s="5">
        <v>0</v>
      </c>
      <c r="F74" s="11">
        <v>0</v>
      </c>
      <c r="G74" s="5">
        <v>5</v>
      </c>
      <c r="H74" s="5">
        <v>1</v>
      </c>
      <c r="I74" s="5">
        <v>1</v>
      </c>
      <c r="J74" s="5">
        <f t="shared" si="0"/>
        <v>4</v>
      </c>
      <c r="K74" s="5">
        <f t="shared" si="1"/>
        <v>4</v>
      </c>
      <c r="L74" s="5" t="s">
        <v>10</v>
      </c>
      <c r="M74" s="5" t="s">
        <v>7</v>
      </c>
      <c r="N74" s="5">
        <v>25</v>
      </c>
      <c r="O74" s="5">
        <v>8.3000000000000007</v>
      </c>
      <c r="P74" s="5">
        <v>314</v>
      </c>
      <c r="Q74" s="5">
        <v>8.5</v>
      </c>
      <c r="R74" s="5">
        <v>8.6</v>
      </c>
      <c r="S74" s="5">
        <v>375</v>
      </c>
      <c r="T74" s="5">
        <v>8.3000000000000007</v>
      </c>
    </row>
    <row r="75" spans="1:20" x14ac:dyDescent="0.2">
      <c r="A75" s="5" t="s">
        <v>8</v>
      </c>
      <c r="B75" s="5">
        <v>1</v>
      </c>
      <c r="C75" s="5" t="s">
        <v>3</v>
      </c>
      <c r="D75" s="5">
        <v>39.1</v>
      </c>
      <c r="F75" s="11">
        <v>31.18225</v>
      </c>
      <c r="G75" s="5">
        <v>5</v>
      </c>
      <c r="H75" s="5">
        <v>1</v>
      </c>
      <c r="I75" s="5">
        <v>1</v>
      </c>
      <c r="J75" s="5">
        <f t="shared" si="0"/>
        <v>4</v>
      </c>
      <c r="K75" s="5">
        <f t="shared" si="1"/>
        <v>4</v>
      </c>
      <c r="L75" s="5" t="s">
        <v>10</v>
      </c>
      <c r="M75" s="5" t="s">
        <v>7</v>
      </c>
      <c r="N75" s="5">
        <v>25</v>
      </c>
      <c r="O75" s="5">
        <v>8.3000000000000007</v>
      </c>
      <c r="P75" s="5">
        <v>313</v>
      </c>
      <c r="Q75" s="5">
        <v>8.5</v>
      </c>
      <c r="R75" s="5">
        <v>8.6</v>
      </c>
      <c r="S75" s="5">
        <v>391</v>
      </c>
      <c r="T75" s="5">
        <v>8.1999999999999993</v>
      </c>
    </row>
    <row r="76" spans="1:20" x14ac:dyDescent="0.2">
      <c r="A76" s="5" t="s">
        <v>8</v>
      </c>
      <c r="B76" s="5">
        <v>1</v>
      </c>
      <c r="C76" s="5" t="s">
        <v>3</v>
      </c>
      <c r="D76" s="5">
        <v>78.099999999999994</v>
      </c>
      <c r="F76" s="11">
        <v>62.284749999999995</v>
      </c>
      <c r="G76" s="5">
        <v>5</v>
      </c>
      <c r="H76" s="5">
        <v>1</v>
      </c>
      <c r="I76" s="5">
        <v>1</v>
      </c>
      <c r="J76" s="5">
        <f t="shared" si="0"/>
        <v>4</v>
      </c>
      <c r="K76" s="5">
        <f t="shared" si="1"/>
        <v>4</v>
      </c>
      <c r="L76" s="5" t="s">
        <v>10</v>
      </c>
      <c r="M76" s="5" t="s">
        <v>7</v>
      </c>
      <c r="N76" s="5">
        <v>25</v>
      </c>
      <c r="O76" s="5">
        <v>8.3000000000000007</v>
      </c>
      <c r="P76" s="5">
        <v>317</v>
      </c>
      <c r="Q76" s="5">
        <v>8.5</v>
      </c>
      <c r="R76" s="5">
        <v>8.6</v>
      </c>
      <c r="S76" s="5">
        <v>371</v>
      </c>
      <c r="T76" s="5">
        <v>8.1999999999999993</v>
      </c>
    </row>
    <row r="77" spans="1:20" x14ac:dyDescent="0.2">
      <c r="A77" s="5" t="s">
        <v>8</v>
      </c>
      <c r="B77" s="5">
        <v>1</v>
      </c>
      <c r="C77" s="5" t="s">
        <v>3</v>
      </c>
      <c r="D77" s="5">
        <v>156.30000000000001</v>
      </c>
      <c r="F77" s="11">
        <v>124.64925000000001</v>
      </c>
      <c r="G77" s="5">
        <v>5</v>
      </c>
      <c r="H77" s="5">
        <v>0</v>
      </c>
      <c r="I77" s="5">
        <v>0</v>
      </c>
      <c r="J77" s="5">
        <f t="shared" si="0"/>
        <v>5</v>
      </c>
      <c r="K77" s="5">
        <f t="shared" si="1"/>
        <v>5</v>
      </c>
      <c r="L77" s="5" t="s">
        <v>10</v>
      </c>
      <c r="M77" s="5" t="s">
        <v>7</v>
      </c>
      <c r="N77" s="5">
        <v>25</v>
      </c>
      <c r="O77" s="5">
        <v>8.3000000000000007</v>
      </c>
      <c r="P77" s="5">
        <v>316</v>
      </c>
      <c r="Q77" s="5">
        <v>8.5</v>
      </c>
      <c r="R77" s="5">
        <v>8.6</v>
      </c>
      <c r="S77" s="5">
        <v>373</v>
      </c>
      <c r="T77" s="5">
        <v>8.1999999999999993</v>
      </c>
    </row>
    <row r="78" spans="1:20" x14ac:dyDescent="0.2">
      <c r="A78" s="5" t="s">
        <v>8</v>
      </c>
      <c r="B78" s="5">
        <v>1</v>
      </c>
      <c r="C78" s="5" t="s">
        <v>3</v>
      </c>
      <c r="D78" s="5">
        <v>312.5</v>
      </c>
      <c r="F78" s="11">
        <v>249.21875</v>
      </c>
      <c r="G78" s="5">
        <v>5</v>
      </c>
      <c r="H78" s="5">
        <v>0</v>
      </c>
      <c r="I78" s="5">
        <v>0</v>
      </c>
      <c r="J78" s="5">
        <f t="shared" si="0"/>
        <v>5</v>
      </c>
      <c r="K78" s="5">
        <f t="shared" si="1"/>
        <v>5</v>
      </c>
      <c r="L78" s="5" t="s">
        <v>10</v>
      </c>
      <c r="M78" s="5" t="s">
        <v>7</v>
      </c>
      <c r="N78" s="5">
        <v>25</v>
      </c>
      <c r="O78" s="5">
        <v>8.3000000000000007</v>
      </c>
      <c r="P78" s="5">
        <v>315</v>
      </c>
      <c r="Q78" s="5">
        <v>8.5</v>
      </c>
      <c r="R78" s="5">
        <v>8.6</v>
      </c>
      <c r="S78" s="5">
        <v>390</v>
      </c>
      <c r="T78" s="5">
        <v>8.1999999999999993</v>
      </c>
    </row>
    <row r="79" spans="1:20" x14ac:dyDescent="0.2">
      <c r="A79" s="5" t="s">
        <v>8</v>
      </c>
      <c r="B79" s="5">
        <v>1</v>
      </c>
      <c r="C79" s="5" t="s">
        <v>3</v>
      </c>
      <c r="D79" s="5">
        <v>625</v>
      </c>
      <c r="F79" s="11">
        <v>498.4375</v>
      </c>
      <c r="G79" s="5">
        <v>5</v>
      </c>
      <c r="H79" s="5">
        <v>0</v>
      </c>
      <c r="I79" s="5">
        <v>0</v>
      </c>
      <c r="J79" s="5">
        <f t="shared" si="0"/>
        <v>5</v>
      </c>
      <c r="K79" s="5">
        <f t="shared" si="1"/>
        <v>5</v>
      </c>
      <c r="L79" s="5" t="s">
        <v>10</v>
      </c>
      <c r="M79" s="5" t="s">
        <v>7</v>
      </c>
      <c r="N79" s="5">
        <v>25</v>
      </c>
      <c r="O79" s="5">
        <v>8.3000000000000007</v>
      </c>
      <c r="P79" s="5">
        <v>315</v>
      </c>
      <c r="Q79" s="5">
        <v>8.5</v>
      </c>
      <c r="R79" s="5">
        <v>8.6</v>
      </c>
      <c r="S79" s="5">
        <v>376</v>
      </c>
      <c r="T79" s="5">
        <v>8.1999999999999993</v>
      </c>
    </row>
    <row r="80" spans="1:20" x14ac:dyDescent="0.2">
      <c r="A80" s="5" t="s">
        <v>8</v>
      </c>
      <c r="B80" s="5">
        <v>1</v>
      </c>
      <c r="C80" s="5" t="s">
        <v>3</v>
      </c>
      <c r="D80" s="5">
        <v>1250</v>
      </c>
      <c r="F80" s="11">
        <v>996.875</v>
      </c>
      <c r="G80" s="5">
        <v>5</v>
      </c>
      <c r="H80" s="5">
        <v>0</v>
      </c>
      <c r="I80" s="5">
        <v>0</v>
      </c>
      <c r="J80" s="5">
        <f t="shared" si="0"/>
        <v>5</v>
      </c>
      <c r="K80" s="5">
        <f t="shared" si="1"/>
        <v>5</v>
      </c>
      <c r="L80" s="5" t="s">
        <v>10</v>
      </c>
      <c r="M80" s="5" t="s">
        <v>7</v>
      </c>
      <c r="N80" s="5">
        <v>25</v>
      </c>
      <c r="O80" s="5">
        <v>8.3000000000000007</v>
      </c>
      <c r="P80" s="5">
        <v>316</v>
      </c>
      <c r="Q80" s="5">
        <v>8.4</v>
      </c>
      <c r="R80" s="5">
        <v>8.6</v>
      </c>
      <c r="S80" s="5">
        <v>391</v>
      </c>
      <c r="T80" s="5">
        <v>8.1</v>
      </c>
    </row>
    <row r="81" spans="1:20" x14ac:dyDescent="0.2">
      <c r="A81" s="5" t="s">
        <v>8</v>
      </c>
      <c r="B81" s="5">
        <v>1</v>
      </c>
      <c r="C81" s="5" t="s">
        <v>3</v>
      </c>
      <c r="D81" s="5">
        <v>2500</v>
      </c>
      <c r="F81" s="11">
        <v>1993.75</v>
      </c>
      <c r="G81" s="5">
        <v>5</v>
      </c>
      <c r="H81" s="5">
        <v>5</v>
      </c>
      <c r="I81" s="5">
        <v>5</v>
      </c>
      <c r="J81" s="5">
        <f t="shared" si="0"/>
        <v>0</v>
      </c>
      <c r="K81" s="5">
        <f t="shared" si="1"/>
        <v>0</v>
      </c>
      <c r="L81" s="5" t="s">
        <v>10</v>
      </c>
      <c r="M81" s="5" t="s">
        <v>7</v>
      </c>
      <c r="N81" s="5">
        <v>25</v>
      </c>
      <c r="O81" s="5">
        <v>8.3000000000000007</v>
      </c>
      <c r="P81" s="5">
        <v>316</v>
      </c>
      <c r="Q81" s="5">
        <v>8.4</v>
      </c>
      <c r="R81" s="5">
        <v>8.6</v>
      </c>
      <c r="S81" s="5">
        <v>378</v>
      </c>
      <c r="T81" s="5">
        <v>8.1</v>
      </c>
    </row>
    <row r="82" spans="1:20" x14ac:dyDescent="0.2">
      <c r="A82" s="5" t="s">
        <v>8</v>
      </c>
      <c r="B82" s="5">
        <v>1</v>
      </c>
      <c r="C82" s="5" t="s">
        <v>3</v>
      </c>
      <c r="D82" s="5">
        <v>5000</v>
      </c>
      <c r="F82" s="11">
        <v>3987.5</v>
      </c>
      <c r="G82" s="5">
        <v>5</v>
      </c>
      <c r="H82" s="5">
        <v>5</v>
      </c>
      <c r="I82" s="5">
        <v>5</v>
      </c>
      <c r="J82" s="5">
        <f t="shared" si="0"/>
        <v>0</v>
      </c>
      <c r="K82" s="5">
        <f t="shared" si="1"/>
        <v>0</v>
      </c>
      <c r="L82" s="5" t="s">
        <v>10</v>
      </c>
      <c r="M82" s="5" t="s">
        <v>7</v>
      </c>
      <c r="N82" s="5">
        <v>25</v>
      </c>
      <c r="O82" s="5">
        <v>8.3000000000000007</v>
      </c>
      <c r="P82" s="5">
        <v>317</v>
      </c>
      <c r="Q82" s="5">
        <v>8.4</v>
      </c>
      <c r="R82" s="5">
        <v>8.6</v>
      </c>
      <c r="S82" s="5">
        <v>391</v>
      </c>
      <c r="T82" s="5">
        <v>8.1</v>
      </c>
    </row>
    <row r="83" spans="1:20" x14ac:dyDescent="0.2">
      <c r="A83" s="5" t="s">
        <v>8</v>
      </c>
      <c r="B83" s="5">
        <v>1</v>
      </c>
      <c r="C83" s="5" t="s">
        <v>3</v>
      </c>
      <c r="D83" s="5">
        <v>10000</v>
      </c>
      <c r="F83" s="11">
        <v>7975</v>
      </c>
      <c r="G83" s="5">
        <v>5</v>
      </c>
      <c r="H83" s="5">
        <v>5</v>
      </c>
      <c r="I83" s="5">
        <v>5</v>
      </c>
      <c r="J83" s="5">
        <f t="shared" si="0"/>
        <v>0</v>
      </c>
      <c r="K83" s="5">
        <f t="shared" si="1"/>
        <v>0</v>
      </c>
      <c r="L83" s="5" t="s">
        <v>10</v>
      </c>
      <c r="M83" s="5" t="s">
        <v>7</v>
      </c>
      <c r="N83" s="5">
        <v>25</v>
      </c>
      <c r="O83" s="5">
        <v>8.3000000000000007</v>
      </c>
      <c r="P83" s="5">
        <v>317</v>
      </c>
      <c r="Q83" s="5">
        <v>8.3000000000000007</v>
      </c>
      <c r="R83" s="5">
        <v>8.5</v>
      </c>
      <c r="S83" s="5">
        <v>378</v>
      </c>
      <c r="T83" s="5">
        <v>8.1</v>
      </c>
    </row>
    <row r="84" spans="1:20" x14ac:dyDescent="0.2">
      <c r="A84" s="5" t="s">
        <v>8</v>
      </c>
      <c r="B84" s="5">
        <v>2</v>
      </c>
      <c r="C84" s="5" t="s">
        <v>3</v>
      </c>
      <c r="D84" s="5">
        <v>0</v>
      </c>
      <c r="F84" s="11">
        <v>0</v>
      </c>
      <c r="G84" s="5">
        <v>5</v>
      </c>
      <c r="H84" s="5">
        <v>0</v>
      </c>
      <c r="I84" s="5">
        <v>0</v>
      </c>
      <c r="J84" s="5">
        <f t="shared" si="0"/>
        <v>5</v>
      </c>
      <c r="K84" s="5">
        <f t="shared" si="1"/>
        <v>5</v>
      </c>
      <c r="L84" s="5" t="s">
        <v>10</v>
      </c>
      <c r="M84" s="5" t="s">
        <v>7</v>
      </c>
      <c r="N84" s="5">
        <v>25</v>
      </c>
    </row>
    <row r="85" spans="1:20" x14ac:dyDescent="0.2">
      <c r="A85" s="5" t="s">
        <v>8</v>
      </c>
      <c r="B85" s="5">
        <v>2</v>
      </c>
      <c r="C85" s="5" t="s">
        <v>3</v>
      </c>
      <c r="D85" s="5">
        <v>39.1</v>
      </c>
      <c r="F85" s="11">
        <v>31.18225</v>
      </c>
      <c r="G85" s="5">
        <v>5</v>
      </c>
      <c r="H85" s="5">
        <v>0</v>
      </c>
      <c r="I85" s="5">
        <v>0</v>
      </c>
      <c r="J85" s="5">
        <f t="shared" si="0"/>
        <v>5</v>
      </c>
      <c r="K85" s="5">
        <f t="shared" si="1"/>
        <v>5</v>
      </c>
      <c r="L85" s="5" t="s">
        <v>10</v>
      </c>
      <c r="M85" s="5" t="s">
        <v>7</v>
      </c>
      <c r="N85" s="5">
        <v>25</v>
      </c>
    </row>
    <row r="86" spans="1:20" x14ac:dyDescent="0.2">
      <c r="A86" s="5" t="s">
        <v>8</v>
      </c>
      <c r="B86" s="5">
        <v>2</v>
      </c>
      <c r="C86" s="5" t="s">
        <v>3</v>
      </c>
      <c r="D86" s="5">
        <v>78.099999999999994</v>
      </c>
      <c r="F86" s="11">
        <v>62.284749999999995</v>
      </c>
      <c r="G86" s="5">
        <v>5</v>
      </c>
      <c r="H86" s="5">
        <v>0</v>
      </c>
      <c r="I86" s="5">
        <v>0</v>
      </c>
      <c r="J86" s="5">
        <f t="shared" si="0"/>
        <v>5</v>
      </c>
      <c r="K86" s="5">
        <f t="shared" si="1"/>
        <v>5</v>
      </c>
      <c r="L86" s="5" t="s">
        <v>10</v>
      </c>
      <c r="M86" s="5" t="s">
        <v>7</v>
      </c>
      <c r="N86" s="5">
        <v>25</v>
      </c>
    </row>
    <row r="87" spans="1:20" x14ac:dyDescent="0.2">
      <c r="A87" s="5" t="s">
        <v>8</v>
      </c>
      <c r="B87" s="5">
        <v>2</v>
      </c>
      <c r="C87" s="5" t="s">
        <v>3</v>
      </c>
      <c r="D87" s="5">
        <v>156.30000000000001</v>
      </c>
      <c r="F87" s="11">
        <v>124.64925000000001</v>
      </c>
      <c r="G87" s="5">
        <v>5</v>
      </c>
      <c r="H87" s="5">
        <v>1</v>
      </c>
      <c r="I87" s="5">
        <v>1</v>
      </c>
      <c r="J87" s="5">
        <f t="shared" si="0"/>
        <v>4</v>
      </c>
      <c r="K87" s="5">
        <f t="shared" si="1"/>
        <v>4</v>
      </c>
      <c r="L87" s="5" t="s">
        <v>10</v>
      </c>
      <c r="M87" s="5" t="s">
        <v>7</v>
      </c>
      <c r="N87" s="5">
        <v>25</v>
      </c>
    </row>
    <row r="88" spans="1:20" x14ac:dyDescent="0.2">
      <c r="A88" s="5" t="s">
        <v>8</v>
      </c>
      <c r="B88" s="5">
        <v>2</v>
      </c>
      <c r="C88" s="5" t="s">
        <v>3</v>
      </c>
      <c r="D88" s="5">
        <v>312.5</v>
      </c>
      <c r="F88" s="11">
        <v>249.21875</v>
      </c>
      <c r="G88" s="5">
        <v>5</v>
      </c>
      <c r="H88" s="5">
        <v>0</v>
      </c>
      <c r="I88" s="5">
        <v>0</v>
      </c>
      <c r="J88" s="5">
        <f t="shared" si="0"/>
        <v>5</v>
      </c>
      <c r="K88" s="5">
        <f t="shared" si="1"/>
        <v>5</v>
      </c>
      <c r="L88" s="5" t="s">
        <v>10</v>
      </c>
      <c r="M88" s="5" t="s">
        <v>7</v>
      </c>
      <c r="N88" s="5">
        <v>25</v>
      </c>
    </row>
    <row r="89" spans="1:20" x14ac:dyDescent="0.2">
      <c r="A89" s="5" t="s">
        <v>8</v>
      </c>
      <c r="B89" s="5">
        <v>2</v>
      </c>
      <c r="C89" s="5" t="s">
        <v>3</v>
      </c>
      <c r="D89" s="5">
        <v>625</v>
      </c>
      <c r="F89" s="11">
        <v>498.4375</v>
      </c>
      <c r="G89" s="5">
        <v>5</v>
      </c>
      <c r="H89" s="5">
        <v>0</v>
      </c>
      <c r="I89" s="5">
        <v>0</v>
      </c>
      <c r="J89" s="5">
        <f t="shared" si="0"/>
        <v>5</v>
      </c>
      <c r="K89" s="5">
        <f t="shared" si="1"/>
        <v>5</v>
      </c>
      <c r="L89" s="5" t="s">
        <v>10</v>
      </c>
      <c r="M89" s="5" t="s">
        <v>7</v>
      </c>
      <c r="N89" s="5">
        <v>25</v>
      </c>
    </row>
    <row r="90" spans="1:20" x14ac:dyDescent="0.2">
      <c r="A90" s="5" t="s">
        <v>8</v>
      </c>
      <c r="B90" s="5">
        <v>2</v>
      </c>
      <c r="C90" s="5" t="s">
        <v>3</v>
      </c>
      <c r="D90" s="5">
        <v>1250</v>
      </c>
      <c r="F90" s="11">
        <v>996.875</v>
      </c>
      <c r="G90" s="5">
        <v>5</v>
      </c>
      <c r="H90" s="5">
        <v>0</v>
      </c>
      <c r="I90" s="5">
        <v>0</v>
      </c>
      <c r="J90" s="5">
        <f t="shared" si="0"/>
        <v>5</v>
      </c>
      <c r="K90" s="5">
        <f t="shared" si="1"/>
        <v>5</v>
      </c>
      <c r="L90" s="5" t="s">
        <v>10</v>
      </c>
      <c r="M90" s="5" t="s">
        <v>7</v>
      </c>
      <c r="N90" s="5">
        <v>25</v>
      </c>
    </row>
    <row r="91" spans="1:20" x14ac:dyDescent="0.2">
      <c r="A91" s="5" t="s">
        <v>8</v>
      </c>
      <c r="B91" s="5">
        <v>2</v>
      </c>
      <c r="C91" s="5" t="s">
        <v>3</v>
      </c>
      <c r="D91" s="5">
        <v>2500</v>
      </c>
      <c r="F91" s="11">
        <v>1993.75</v>
      </c>
      <c r="G91" s="5">
        <v>5</v>
      </c>
      <c r="H91" s="5">
        <v>5</v>
      </c>
      <c r="I91" s="5">
        <v>5</v>
      </c>
      <c r="J91" s="5">
        <f t="shared" si="0"/>
        <v>0</v>
      </c>
      <c r="K91" s="5">
        <f t="shared" si="1"/>
        <v>0</v>
      </c>
      <c r="L91" s="5" t="s">
        <v>10</v>
      </c>
      <c r="M91" s="5" t="s">
        <v>7</v>
      </c>
      <c r="N91" s="5">
        <v>25</v>
      </c>
    </row>
    <row r="92" spans="1:20" x14ac:dyDescent="0.2">
      <c r="A92" s="5" t="s">
        <v>8</v>
      </c>
      <c r="B92" s="5">
        <v>2</v>
      </c>
      <c r="C92" s="5" t="s">
        <v>3</v>
      </c>
      <c r="D92" s="5">
        <v>5000</v>
      </c>
      <c r="F92" s="11">
        <v>3987.5</v>
      </c>
      <c r="G92" s="5">
        <v>5</v>
      </c>
      <c r="H92" s="5">
        <v>3</v>
      </c>
      <c r="I92" s="5">
        <v>5</v>
      </c>
      <c r="J92" s="5">
        <f t="shared" si="0"/>
        <v>2</v>
      </c>
      <c r="K92" s="5">
        <f t="shared" si="1"/>
        <v>0</v>
      </c>
      <c r="L92" s="5" t="s">
        <v>10</v>
      </c>
      <c r="M92" s="5" t="s">
        <v>7</v>
      </c>
      <c r="N92" s="5">
        <v>25</v>
      </c>
    </row>
    <row r="93" spans="1:20" x14ac:dyDescent="0.2">
      <c r="A93" s="5" t="s">
        <v>8</v>
      </c>
      <c r="B93" s="5">
        <v>2</v>
      </c>
      <c r="C93" s="5" t="s">
        <v>3</v>
      </c>
      <c r="D93" s="5">
        <v>10000</v>
      </c>
      <c r="F93" s="11">
        <v>7975</v>
      </c>
      <c r="G93" s="5">
        <v>5</v>
      </c>
      <c r="H93" s="5">
        <v>5</v>
      </c>
      <c r="I93" s="5">
        <v>5</v>
      </c>
      <c r="J93" s="5">
        <f t="shared" si="0"/>
        <v>0</v>
      </c>
      <c r="K93" s="5">
        <f t="shared" si="1"/>
        <v>0</v>
      </c>
      <c r="L93" s="5" t="s">
        <v>10</v>
      </c>
      <c r="M93" s="5" t="s">
        <v>7</v>
      </c>
      <c r="N93" s="5">
        <v>25</v>
      </c>
    </row>
    <row r="94" spans="1:20" x14ac:dyDescent="0.2">
      <c r="A94" s="5" t="s">
        <v>8</v>
      </c>
      <c r="B94" s="5">
        <v>3</v>
      </c>
      <c r="C94" s="5" t="s">
        <v>3</v>
      </c>
      <c r="D94" s="5">
        <v>0</v>
      </c>
      <c r="F94" s="11">
        <v>0</v>
      </c>
      <c r="G94" s="5">
        <v>5</v>
      </c>
      <c r="H94" s="5">
        <v>1</v>
      </c>
      <c r="I94" s="5">
        <v>1</v>
      </c>
      <c r="J94" s="5">
        <f t="shared" si="0"/>
        <v>4</v>
      </c>
      <c r="K94" s="5">
        <f t="shared" si="1"/>
        <v>4</v>
      </c>
      <c r="L94" s="5" t="s">
        <v>10</v>
      </c>
      <c r="M94" s="5" t="s">
        <v>7</v>
      </c>
      <c r="N94" s="5">
        <v>25</v>
      </c>
    </row>
    <row r="95" spans="1:20" x14ac:dyDescent="0.2">
      <c r="A95" s="5" t="s">
        <v>8</v>
      </c>
      <c r="B95" s="5">
        <v>3</v>
      </c>
      <c r="C95" s="5" t="s">
        <v>3</v>
      </c>
      <c r="D95" s="5">
        <v>39.1</v>
      </c>
      <c r="F95" s="11">
        <v>31.18225</v>
      </c>
      <c r="G95" s="5">
        <v>5</v>
      </c>
      <c r="H95" s="5">
        <v>1</v>
      </c>
      <c r="I95" s="5">
        <v>1</v>
      </c>
      <c r="J95" s="5">
        <f t="shared" si="0"/>
        <v>4</v>
      </c>
      <c r="K95" s="5">
        <f t="shared" si="1"/>
        <v>4</v>
      </c>
      <c r="L95" s="5" t="s">
        <v>10</v>
      </c>
      <c r="M95" s="5" t="s">
        <v>7</v>
      </c>
      <c r="N95" s="5">
        <v>25</v>
      </c>
    </row>
    <row r="96" spans="1:20" x14ac:dyDescent="0.2">
      <c r="A96" s="5" t="s">
        <v>8</v>
      </c>
      <c r="B96" s="5">
        <v>3</v>
      </c>
      <c r="C96" s="5" t="s">
        <v>3</v>
      </c>
      <c r="D96" s="5">
        <v>78.099999999999994</v>
      </c>
      <c r="F96" s="11">
        <v>62.284749999999995</v>
      </c>
      <c r="G96" s="5">
        <v>5</v>
      </c>
      <c r="H96" s="5">
        <v>0</v>
      </c>
      <c r="I96" s="5">
        <v>0</v>
      </c>
      <c r="J96" s="5">
        <f t="shared" si="0"/>
        <v>5</v>
      </c>
      <c r="K96" s="5">
        <f t="shared" si="1"/>
        <v>5</v>
      </c>
      <c r="L96" s="5" t="s">
        <v>10</v>
      </c>
      <c r="M96" s="5" t="s">
        <v>7</v>
      </c>
      <c r="N96" s="5">
        <v>25</v>
      </c>
    </row>
    <row r="97" spans="1:14" x14ac:dyDescent="0.2">
      <c r="A97" s="5" t="s">
        <v>8</v>
      </c>
      <c r="B97" s="5">
        <v>3</v>
      </c>
      <c r="C97" s="5" t="s">
        <v>3</v>
      </c>
      <c r="D97" s="5">
        <v>156.30000000000001</v>
      </c>
      <c r="F97" s="11">
        <v>124.64925000000001</v>
      </c>
      <c r="G97" s="5">
        <v>5</v>
      </c>
      <c r="H97" s="5">
        <v>0</v>
      </c>
      <c r="I97" s="5">
        <v>0</v>
      </c>
      <c r="J97" s="5">
        <f t="shared" si="0"/>
        <v>5</v>
      </c>
      <c r="K97" s="5">
        <f t="shared" si="1"/>
        <v>5</v>
      </c>
      <c r="L97" s="5" t="s">
        <v>10</v>
      </c>
      <c r="M97" s="5" t="s">
        <v>7</v>
      </c>
      <c r="N97" s="5">
        <v>25</v>
      </c>
    </row>
    <row r="98" spans="1:14" x14ac:dyDescent="0.2">
      <c r="A98" s="5" t="s">
        <v>8</v>
      </c>
      <c r="B98" s="5">
        <v>3</v>
      </c>
      <c r="C98" s="5" t="s">
        <v>3</v>
      </c>
      <c r="D98" s="5">
        <v>312.5</v>
      </c>
      <c r="F98" s="11">
        <v>249.21875</v>
      </c>
      <c r="G98" s="5">
        <v>5</v>
      </c>
      <c r="H98" s="5">
        <v>1</v>
      </c>
      <c r="I98" s="5">
        <v>1</v>
      </c>
      <c r="J98" s="5">
        <f t="shared" si="0"/>
        <v>4</v>
      </c>
      <c r="K98" s="5">
        <f t="shared" si="1"/>
        <v>4</v>
      </c>
      <c r="L98" s="5" t="s">
        <v>10</v>
      </c>
      <c r="M98" s="5" t="s">
        <v>7</v>
      </c>
      <c r="N98" s="5">
        <v>25</v>
      </c>
    </row>
    <row r="99" spans="1:14" x14ac:dyDescent="0.2">
      <c r="A99" s="5" t="s">
        <v>8</v>
      </c>
      <c r="B99" s="5">
        <v>3</v>
      </c>
      <c r="C99" s="5" t="s">
        <v>3</v>
      </c>
      <c r="D99" s="5">
        <v>625</v>
      </c>
      <c r="F99" s="11">
        <v>498.4375</v>
      </c>
      <c r="G99" s="5">
        <v>5</v>
      </c>
      <c r="H99" s="5">
        <v>0</v>
      </c>
      <c r="I99" s="5">
        <v>0</v>
      </c>
      <c r="J99" s="5">
        <f t="shared" si="0"/>
        <v>5</v>
      </c>
      <c r="K99" s="5">
        <f t="shared" si="1"/>
        <v>5</v>
      </c>
      <c r="L99" s="5" t="s">
        <v>10</v>
      </c>
      <c r="M99" s="5" t="s">
        <v>7</v>
      </c>
      <c r="N99" s="5">
        <v>25</v>
      </c>
    </row>
    <row r="100" spans="1:14" x14ac:dyDescent="0.2">
      <c r="A100" s="5" t="s">
        <v>8</v>
      </c>
      <c r="B100" s="5">
        <v>3</v>
      </c>
      <c r="C100" s="5" t="s">
        <v>3</v>
      </c>
      <c r="D100" s="5">
        <v>1250</v>
      </c>
      <c r="F100" s="11">
        <v>996.875</v>
      </c>
      <c r="G100" s="5">
        <v>5</v>
      </c>
      <c r="H100" s="5">
        <v>1</v>
      </c>
      <c r="I100" s="5">
        <v>1</v>
      </c>
      <c r="J100" s="5">
        <f t="shared" si="0"/>
        <v>4</v>
      </c>
      <c r="K100" s="5">
        <f t="shared" si="1"/>
        <v>4</v>
      </c>
      <c r="L100" s="5" t="s">
        <v>10</v>
      </c>
      <c r="M100" s="5" t="s">
        <v>7</v>
      </c>
      <c r="N100" s="5">
        <v>25</v>
      </c>
    </row>
    <row r="101" spans="1:14" x14ac:dyDescent="0.2">
      <c r="A101" s="5" t="s">
        <v>8</v>
      </c>
      <c r="B101" s="5">
        <v>3</v>
      </c>
      <c r="C101" s="5" t="s">
        <v>3</v>
      </c>
      <c r="D101" s="5">
        <v>2500</v>
      </c>
      <c r="F101" s="11">
        <v>1993.75</v>
      </c>
      <c r="G101" s="5">
        <v>5</v>
      </c>
      <c r="H101" s="5">
        <v>3</v>
      </c>
      <c r="I101" s="5">
        <v>3</v>
      </c>
      <c r="J101" s="5">
        <f t="shared" si="0"/>
        <v>2</v>
      </c>
      <c r="K101" s="5">
        <f t="shared" si="1"/>
        <v>2</v>
      </c>
      <c r="L101" s="5" t="s">
        <v>10</v>
      </c>
      <c r="M101" s="5" t="s">
        <v>7</v>
      </c>
      <c r="N101" s="5">
        <v>25</v>
      </c>
    </row>
    <row r="102" spans="1:14" x14ac:dyDescent="0.2">
      <c r="A102" s="5" t="s">
        <v>8</v>
      </c>
      <c r="B102" s="5">
        <v>3</v>
      </c>
      <c r="C102" s="5" t="s">
        <v>3</v>
      </c>
      <c r="D102" s="5">
        <v>5000</v>
      </c>
      <c r="F102" s="11">
        <v>3987.5</v>
      </c>
      <c r="G102" s="5">
        <v>5</v>
      </c>
      <c r="H102" s="5">
        <v>3</v>
      </c>
      <c r="I102" s="5">
        <v>5</v>
      </c>
      <c r="J102" s="5">
        <f t="shared" si="0"/>
        <v>2</v>
      </c>
      <c r="K102" s="5">
        <f t="shared" si="1"/>
        <v>0</v>
      </c>
      <c r="L102" s="5" t="s">
        <v>10</v>
      </c>
      <c r="M102" s="5" t="s">
        <v>7</v>
      </c>
      <c r="N102" s="5">
        <v>25</v>
      </c>
    </row>
    <row r="103" spans="1:14" x14ac:dyDescent="0.2">
      <c r="A103" s="5" t="s">
        <v>8</v>
      </c>
      <c r="B103" s="5">
        <v>3</v>
      </c>
      <c r="C103" s="5" t="s">
        <v>3</v>
      </c>
      <c r="D103" s="5">
        <v>10000</v>
      </c>
      <c r="F103" s="11">
        <v>7975</v>
      </c>
      <c r="G103" s="5">
        <v>5</v>
      </c>
      <c r="H103" s="5">
        <v>5</v>
      </c>
      <c r="I103" s="5">
        <v>5</v>
      </c>
      <c r="J103" s="5">
        <f t="shared" si="0"/>
        <v>0</v>
      </c>
      <c r="K103" s="5">
        <f t="shared" si="1"/>
        <v>0</v>
      </c>
      <c r="L103" s="5" t="s">
        <v>10</v>
      </c>
      <c r="M103" s="5" t="s">
        <v>7</v>
      </c>
      <c r="N103" s="5">
        <v>25</v>
      </c>
    </row>
    <row r="104" spans="1:14" x14ac:dyDescent="0.2">
      <c r="A104" s="5" t="s">
        <v>8</v>
      </c>
      <c r="B104" s="5">
        <v>4</v>
      </c>
      <c r="C104" s="5" t="s">
        <v>3</v>
      </c>
      <c r="D104" s="5">
        <v>0</v>
      </c>
      <c r="F104" s="11">
        <v>0</v>
      </c>
      <c r="G104" s="5">
        <v>5</v>
      </c>
      <c r="H104" s="5">
        <v>0</v>
      </c>
      <c r="I104" s="5">
        <v>0</v>
      </c>
      <c r="J104" s="5">
        <f t="shared" si="0"/>
        <v>5</v>
      </c>
      <c r="K104" s="5">
        <f t="shared" si="1"/>
        <v>5</v>
      </c>
      <c r="L104" s="5" t="s">
        <v>10</v>
      </c>
      <c r="M104" s="5" t="s">
        <v>7</v>
      </c>
      <c r="N104" s="5">
        <v>25</v>
      </c>
    </row>
    <row r="105" spans="1:14" x14ac:dyDescent="0.2">
      <c r="A105" s="5" t="s">
        <v>8</v>
      </c>
      <c r="B105" s="5">
        <v>4</v>
      </c>
      <c r="C105" s="5" t="s">
        <v>3</v>
      </c>
      <c r="D105" s="5">
        <v>39.1</v>
      </c>
      <c r="F105" s="11">
        <v>31.18225</v>
      </c>
      <c r="G105" s="5">
        <v>5</v>
      </c>
      <c r="H105" s="5">
        <v>1</v>
      </c>
      <c r="I105" s="5">
        <v>2</v>
      </c>
      <c r="J105" s="5">
        <f t="shared" si="0"/>
        <v>4</v>
      </c>
      <c r="K105" s="5">
        <f t="shared" si="1"/>
        <v>3</v>
      </c>
      <c r="L105" s="5" t="s">
        <v>10</v>
      </c>
      <c r="M105" s="5" t="s">
        <v>7</v>
      </c>
      <c r="N105" s="5">
        <v>25</v>
      </c>
    </row>
    <row r="106" spans="1:14" x14ac:dyDescent="0.2">
      <c r="A106" s="5" t="s">
        <v>8</v>
      </c>
      <c r="B106" s="5">
        <v>4</v>
      </c>
      <c r="C106" s="5" t="s">
        <v>3</v>
      </c>
      <c r="D106" s="5">
        <v>78.099999999999994</v>
      </c>
      <c r="F106" s="11">
        <v>62.284749999999995</v>
      </c>
      <c r="G106" s="5">
        <v>5</v>
      </c>
      <c r="H106" s="5">
        <v>0</v>
      </c>
      <c r="I106" s="5">
        <v>0</v>
      </c>
      <c r="J106" s="5">
        <f t="shared" si="0"/>
        <v>5</v>
      </c>
      <c r="K106" s="5">
        <f t="shared" si="1"/>
        <v>5</v>
      </c>
      <c r="L106" s="5" t="s">
        <v>10</v>
      </c>
      <c r="M106" s="5" t="s">
        <v>7</v>
      </c>
      <c r="N106" s="5">
        <v>25</v>
      </c>
    </row>
    <row r="107" spans="1:14" x14ac:dyDescent="0.2">
      <c r="A107" s="5" t="s">
        <v>8</v>
      </c>
      <c r="B107" s="5">
        <v>4</v>
      </c>
      <c r="C107" s="5" t="s">
        <v>3</v>
      </c>
      <c r="D107" s="5">
        <v>156.30000000000001</v>
      </c>
      <c r="F107" s="11">
        <v>124.64925000000001</v>
      </c>
      <c r="G107" s="5">
        <v>5</v>
      </c>
      <c r="H107" s="5">
        <v>1</v>
      </c>
      <c r="I107" s="5">
        <v>1</v>
      </c>
      <c r="J107" s="5">
        <f t="shared" si="0"/>
        <v>4</v>
      </c>
      <c r="K107" s="5">
        <f t="shared" si="1"/>
        <v>4</v>
      </c>
      <c r="L107" s="5" t="s">
        <v>10</v>
      </c>
      <c r="M107" s="5" t="s">
        <v>7</v>
      </c>
      <c r="N107" s="5">
        <v>25</v>
      </c>
    </row>
    <row r="108" spans="1:14" x14ac:dyDescent="0.2">
      <c r="A108" s="5" t="s">
        <v>8</v>
      </c>
      <c r="B108" s="5">
        <v>4</v>
      </c>
      <c r="C108" s="5" t="s">
        <v>3</v>
      </c>
      <c r="D108" s="5">
        <v>312.5</v>
      </c>
      <c r="F108" s="11">
        <v>249.21875</v>
      </c>
      <c r="G108" s="5">
        <v>5</v>
      </c>
      <c r="H108" s="5">
        <v>0</v>
      </c>
      <c r="I108" s="5">
        <v>0</v>
      </c>
      <c r="J108" s="5">
        <f t="shared" si="0"/>
        <v>5</v>
      </c>
      <c r="K108" s="5">
        <f t="shared" si="1"/>
        <v>5</v>
      </c>
      <c r="L108" s="5" t="s">
        <v>10</v>
      </c>
      <c r="M108" s="5" t="s">
        <v>7</v>
      </c>
      <c r="N108" s="5">
        <v>25</v>
      </c>
    </row>
    <row r="109" spans="1:14" x14ac:dyDescent="0.2">
      <c r="A109" s="5" t="s">
        <v>8</v>
      </c>
      <c r="B109" s="5">
        <v>4</v>
      </c>
      <c r="C109" s="5" t="s">
        <v>3</v>
      </c>
      <c r="D109" s="5">
        <v>625</v>
      </c>
      <c r="F109" s="11">
        <v>498.4375</v>
      </c>
      <c r="G109" s="5">
        <v>5</v>
      </c>
      <c r="H109" s="5">
        <v>1</v>
      </c>
      <c r="I109" s="5">
        <v>1</v>
      </c>
      <c r="J109" s="5">
        <f t="shared" si="0"/>
        <v>4</v>
      </c>
      <c r="K109" s="5">
        <f t="shared" si="1"/>
        <v>4</v>
      </c>
      <c r="L109" s="5" t="s">
        <v>10</v>
      </c>
      <c r="M109" s="5" t="s">
        <v>7</v>
      </c>
      <c r="N109" s="5">
        <v>25</v>
      </c>
    </row>
    <row r="110" spans="1:14" x14ac:dyDescent="0.2">
      <c r="A110" s="5" t="s">
        <v>8</v>
      </c>
      <c r="B110" s="5">
        <v>4</v>
      </c>
      <c r="C110" s="5" t="s">
        <v>3</v>
      </c>
      <c r="D110" s="5">
        <v>1250</v>
      </c>
      <c r="F110" s="11">
        <v>996.875</v>
      </c>
      <c r="G110" s="5">
        <v>5</v>
      </c>
      <c r="H110" s="5">
        <v>2</v>
      </c>
      <c r="I110" s="5">
        <v>2</v>
      </c>
      <c r="J110" s="5">
        <f t="shared" si="0"/>
        <v>3</v>
      </c>
      <c r="K110" s="5">
        <f t="shared" si="1"/>
        <v>3</v>
      </c>
      <c r="L110" s="5" t="s">
        <v>10</v>
      </c>
      <c r="M110" s="5" t="s">
        <v>7</v>
      </c>
      <c r="N110" s="5">
        <v>25</v>
      </c>
    </row>
    <row r="111" spans="1:14" x14ac:dyDescent="0.2">
      <c r="A111" s="5" t="s">
        <v>8</v>
      </c>
      <c r="B111" s="5">
        <v>4</v>
      </c>
      <c r="C111" s="5" t="s">
        <v>3</v>
      </c>
      <c r="D111" s="5">
        <v>2500</v>
      </c>
      <c r="F111" s="11">
        <v>1993.75</v>
      </c>
      <c r="G111" s="5">
        <v>5</v>
      </c>
      <c r="H111" s="5">
        <v>5</v>
      </c>
      <c r="I111" s="5">
        <v>5</v>
      </c>
      <c r="J111" s="5">
        <f t="shared" si="0"/>
        <v>0</v>
      </c>
      <c r="K111" s="5">
        <f t="shared" si="1"/>
        <v>0</v>
      </c>
      <c r="L111" s="5" t="s">
        <v>10</v>
      </c>
      <c r="M111" s="5" t="s">
        <v>7</v>
      </c>
      <c r="N111" s="5">
        <v>25</v>
      </c>
    </row>
    <row r="112" spans="1:14" x14ac:dyDescent="0.2">
      <c r="A112" s="5" t="s">
        <v>8</v>
      </c>
      <c r="B112" s="5">
        <v>4</v>
      </c>
      <c r="C112" s="5" t="s">
        <v>3</v>
      </c>
      <c r="D112" s="5">
        <v>5000</v>
      </c>
      <c r="F112" s="11">
        <v>3987.5</v>
      </c>
      <c r="G112" s="5">
        <v>5</v>
      </c>
      <c r="H112" s="5">
        <v>5</v>
      </c>
      <c r="I112" s="5">
        <v>5</v>
      </c>
      <c r="J112" s="5">
        <f t="shared" si="0"/>
        <v>0</v>
      </c>
      <c r="K112" s="5">
        <f t="shared" si="1"/>
        <v>0</v>
      </c>
      <c r="L112" s="5" t="s">
        <v>10</v>
      </c>
      <c r="M112" s="5" t="s">
        <v>7</v>
      </c>
      <c r="N112" s="5">
        <v>25</v>
      </c>
    </row>
    <row r="113" spans="1:14" x14ac:dyDescent="0.2">
      <c r="A113" s="5" t="s">
        <v>8</v>
      </c>
      <c r="B113" s="5">
        <v>4</v>
      </c>
      <c r="C113" s="5" t="s">
        <v>3</v>
      </c>
      <c r="D113" s="5">
        <v>10000</v>
      </c>
      <c r="F113" s="11">
        <v>7975</v>
      </c>
      <c r="G113" s="5">
        <v>5</v>
      </c>
      <c r="H113" s="5">
        <v>5</v>
      </c>
      <c r="I113" s="5">
        <v>5</v>
      </c>
      <c r="J113" s="5">
        <f t="shared" si="0"/>
        <v>0</v>
      </c>
      <c r="K113" s="5">
        <f t="shared" si="1"/>
        <v>0</v>
      </c>
      <c r="L113" s="5" t="s">
        <v>10</v>
      </c>
      <c r="M113" s="5" t="s">
        <v>7</v>
      </c>
      <c r="N113" s="5">
        <v>25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"/>
  <sheetViews>
    <sheetView zoomScale="70" zoomScaleNormal="70" workbookViewId="0">
      <pane ySplit="1" topLeftCell="A2" activePane="bottomLeft" state="frozen"/>
      <selection pane="bottomLeft"/>
    </sheetView>
  </sheetViews>
  <sheetFormatPr defaultRowHeight="14.25" x14ac:dyDescent="0.2"/>
  <cols>
    <col min="1" max="1" width="23.42578125" style="5" bestFit="1" customWidth="1"/>
    <col min="2" max="2" width="17.140625" style="12" bestFit="1" customWidth="1"/>
    <col min="3" max="3" width="18.28515625" style="5" bestFit="1" customWidth="1"/>
    <col min="4" max="4" width="17.85546875" style="11" bestFit="1" customWidth="1"/>
    <col min="5" max="5" width="19.28515625" style="11" bestFit="1" customWidth="1"/>
    <col min="6" max="6" width="19.7109375" style="13" bestFit="1" customWidth="1"/>
    <col min="7" max="7" width="21.42578125" style="13" bestFit="1" customWidth="1"/>
    <col min="8" max="8" width="6.85546875" style="13" bestFit="1" customWidth="1"/>
    <col min="9" max="9" width="8.28515625" style="13" bestFit="1" customWidth="1"/>
    <col min="10" max="10" width="8.7109375" style="13" bestFit="1" customWidth="1"/>
    <col min="11" max="11" width="6" style="5" bestFit="1" customWidth="1"/>
    <col min="12" max="12" width="13.140625" style="5" bestFit="1" customWidth="1"/>
    <col min="13" max="13" width="13.42578125" style="5" bestFit="1" customWidth="1"/>
    <col min="14" max="14" width="13.140625" style="5" bestFit="1" customWidth="1"/>
    <col min="15" max="15" width="21" style="5" bestFit="1" customWidth="1"/>
    <col min="16" max="16" width="15.28515625" style="5" bestFit="1" customWidth="1"/>
    <col min="17" max="17" width="10.5703125" style="5" bestFit="1" customWidth="1"/>
    <col min="18" max="18" width="21.85546875" style="5" bestFit="1" customWidth="1"/>
    <col min="19" max="19" width="9.140625" style="5" bestFit="1" customWidth="1"/>
    <col min="20" max="20" width="18.28515625" style="5" bestFit="1" customWidth="1"/>
    <col min="21" max="21" width="9.5703125" style="5" bestFit="1" customWidth="1"/>
    <col min="22" max="22" width="8.85546875" style="5" bestFit="1" customWidth="1"/>
    <col min="23" max="23" width="18.140625" style="5" bestFit="1" customWidth="1"/>
    <col min="24" max="24" width="9.28515625" style="5" bestFit="1" customWidth="1"/>
    <col min="25" max="16384" width="9.140625" style="5"/>
  </cols>
  <sheetData>
    <row r="1" spans="1:24" x14ac:dyDescent="0.2">
      <c r="A1" s="5" t="s">
        <v>36</v>
      </c>
      <c r="B1" s="12" t="s">
        <v>92</v>
      </c>
      <c r="C1" s="5" t="s">
        <v>93</v>
      </c>
      <c r="D1" s="11" t="s">
        <v>94</v>
      </c>
      <c r="E1" s="11" t="s">
        <v>95</v>
      </c>
      <c r="F1" s="13" t="s">
        <v>96</v>
      </c>
      <c r="G1" s="13" t="s">
        <v>97</v>
      </c>
      <c r="H1" s="13" t="s">
        <v>98</v>
      </c>
      <c r="I1" s="13" t="s">
        <v>99</v>
      </c>
      <c r="J1" s="13" t="s">
        <v>100</v>
      </c>
      <c r="K1" s="5" t="s">
        <v>79</v>
      </c>
      <c r="L1" s="5" t="s">
        <v>80</v>
      </c>
      <c r="M1" s="5" t="s">
        <v>81</v>
      </c>
      <c r="N1" s="5" t="s">
        <v>82</v>
      </c>
      <c r="O1" s="5" t="s">
        <v>101</v>
      </c>
      <c r="P1" s="5" t="s">
        <v>83</v>
      </c>
      <c r="Q1" s="5" t="s">
        <v>84</v>
      </c>
      <c r="R1" s="5" t="s">
        <v>85</v>
      </c>
      <c r="S1" s="5" t="s">
        <v>86</v>
      </c>
      <c r="T1" s="5" t="s">
        <v>87</v>
      </c>
      <c r="U1" s="5" t="s">
        <v>88</v>
      </c>
      <c r="V1" s="5" t="s">
        <v>89</v>
      </c>
      <c r="W1" s="5" t="s">
        <v>90</v>
      </c>
      <c r="X1" s="5" t="s">
        <v>91</v>
      </c>
    </row>
    <row r="2" spans="1:24" x14ac:dyDescent="0.2">
      <c r="A2" s="9" t="s">
        <v>1</v>
      </c>
      <c r="B2" s="12">
        <v>0</v>
      </c>
      <c r="C2" s="12">
        <v>1</v>
      </c>
      <c r="D2" s="11">
        <v>0</v>
      </c>
      <c r="E2" s="11">
        <v>0</v>
      </c>
      <c r="F2" s="11">
        <f>0.6294*D2</f>
        <v>0</v>
      </c>
      <c r="G2" s="11">
        <f>0.8227*E2</f>
        <v>0</v>
      </c>
      <c r="H2" s="11">
        <f>F2/7.26</f>
        <v>0</v>
      </c>
      <c r="I2" s="11">
        <f>G2/2034</f>
        <v>0</v>
      </c>
      <c r="J2" s="11">
        <f>SUM(H2:I2)</f>
        <v>0</v>
      </c>
      <c r="K2" s="5">
        <v>10</v>
      </c>
      <c r="L2" s="5">
        <v>0</v>
      </c>
      <c r="M2" s="5">
        <v>0</v>
      </c>
      <c r="N2" s="5">
        <f>K2-L2</f>
        <v>10</v>
      </c>
      <c r="O2" s="5">
        <f>N2*10</f>
        <v>100</v>
      </c>
      <c r="P2" s="5" t="s">
        <v>6</v>
      </c>
      <c r="Q2" s="5" t="s">
        <v>9</v>
      </c>
      <c r="R2" s="5">
        <v>23</v>
      </c>
      <c r="S2" s="5">
        <v>8.1999999999999993</v>
      </c>
      <c r="T2" s="5">
        <v>333</v>
      </c>
      <c r="U2" s="5">
        <v>8.6</v>
      </c>
      <c r="V2" s="5">
        <v>7.9</v>
      </c>
      <c r="W2" s="5">
        <v>378</v>
      </c>
      <c r="X2" s="5">
        <v>6.9</v>
      </c>
    </row>
    <row r="3" spans="1:24" x14ac:dyDescent="0.2">
      <c r="A3" s="9" t="s">
        <v>1</v>
      </c>
      <c r="B3" s="12">
        <v>0</v>
      </c>
      <c r="C3" s="5">
        <v>2</v>
      </c>
      <c r="D3" s="11">
        <v>0</v>
      </c>
      <c r="E3" s="11">
        <v>0</v>
      </c>
      <c r="F3" s="11">
        <f t="shared" ref="F3:F63" si="0">0.6294*D3</f>
        <v>0</v>
      </c>
      <c r="G3" s="11">
        <f t="shared" ref="G3:G63" si="1">0.8227*E3</f>
        <v>0</v>
      </c>
      <c r="H3" s="11">
        <f t="shared" ref="H3:H63" si="2">F3/7.26</f>
        <v>0</v>
      </c>
      <c r="I3" s="11">
        <f t="shared" ref="I3:I63" si="3">G3/2034</f>
        <v>0</v>
      </c>
      <c r="J3" s="11">
        <f t="shared" ref="J3:J66" si="4">SUM(H3:I3)</f>
        <v>0</v>
      </c>
      <c r="K3" s="5">
        <v>10</v>
      </c>
      <c r="L3" s="5">
        <v>0</v>
      </c>
      <c r="M3" s="5">
        <v>0</v>
      </c>
      <c r="N3" s="5">
        <f t="shared" ref="N3:N123" si="5">K3-L3</f>
        <v>10</v>
      </c>
      <c r="O3" s="5">
        <f t="shared" ref="O3:O66" si="6">N3*10</f>
        <v>100</v>
      </c>
      <c r="P3" s="5" t="s">
        <v>6</v>
      </c>
      <c r="Q3" s="5" t="s">
        <v>9</v>
      </c>
      <c r="R3" s="5">
        <v>23</v>
      </c>
      <c r="V3" s="5">
        <v>7.9</v>
      </c>
      <c r="W3" s="5">
        <v>371</v>
      </c>
      <c r="X3" s="5">
        <v>7</v>
      </c>
    </row>
    <row r="4" spans="1:24" x14ac:dyDescent="0.2">
      <c r="A4" s="9" t="s">
        <v>1</v>
      </c>
      <c r="B4" s="12">
        <v>1</v>
      </c>
      <c r="C4" s="12">
        <v>1</v>
      </c>
      <c r="D4" s="11">
        <v>1.5</v>
      </c>
      <c r="E4" s="11">
        <v>0</v>
      </c>
      <c r="F4" s="11">
        <f t="shared" si="0"/>
        <v>0.94409999999999994</v>
      </c>
      <c r="G4" s="11">
        <f t="shared" si="1"/>
        <v>0</v>
      </c>
      <c r="H4" s="11">
        <f t="shared" si="2"/>
        <v>0.13004132231404958</v>
      </c>
      <c r="I4" s="11">
        <f t="shared" si="3"/>
        <v>0</v>
      </c>
      <c r="J4" s="11">
        <f t="shared" si="4"/>
        <v>0.13004132231404958</v>
      </c>
      <c r="K4" s="5">
        <v>10</v>
      </c>
      <c r="L4" s="5">
        <v>0</v>
      </c>
      <c r="M4" s="5">
        <v>0</v>
      </c>
      <c r="N4" s="5">
        <f t="shared" si="5"/>
        <v>10</v>
      </c>
      <c r="O4" s="5">
        <f t="shared" si="6"/>
        <v>100</v>
      </c>
      <c r="P4" s="5" t="s">
        <v>6</v>
      </c>
      <c r="Q4" s="5" t="s">
        <v>9</v>
      </c>
      <c r="R4" s="5">
        <v>23</v>
      </c>
      <c r="S4" s="5">
        <v>8.1999999999999993</v>
      </c>
      <c r="T4" s="5">
        <v>332</v>
      </c>
      <c r="U4" s="5">
        <v>8.6999999999999993</v>
      </c>
      <c r="V4" s="5">
        <v>8</v>
      </c>
      <c r="W4" s="5">
        <v>368</v>
      </c>
      <c r="X4" s="5">
        <v>7.1</v>
      </c>
    </row>
    <row r="5" spans="1:24" x14ac:dyDescent="0.2">
      <c r="A5" s="9" t="s">
        <v>1</v>
      </c>
      <c r="B5" s="12">
        <v>1</v>
      </c>
      <c r="C5" s="5">
        <v>2</v>
      </c>
      <c r="D5" s="11">
        <v>1.5</v>
      </c>
      <c r="E5" s="11">
        <v>0</v>
      </c>
      <c r="F5" s="11">
        <f t="shared" si="0"/>
        <v>0.94409999999999994</v>
      </c>
      <c r="G5" s="11">
        <f t="shared" si="1"/>
        <v>0</v>
      </c>
      <c r="H5" s="11">
        <f t="shared" si="2"/>
        <v>0.13004132231404958</v>
      </c>
      <c r="I5" s="11">
        <f t="shared" si="3"/>
        <v>0</v>
      </c>
      <c r="J5" s="11">
        <f t="shared" si="4"/>
        <v>0.13004132231404958</v>
      </c>
      <c r="K5" s="5">
        <v>10</v>
      </c>
      <c r="L5" s="5">
        <v>0</v>
      </c>
      <c r="M5" s="5">
        <v>0</v>
      </c>
      <c r="N5" s="5">
        <f t="shared" si="5"/>
        <v>10</v>
      </c>
      <c r="O5" s="5">
        <f t="shared" si="6"/>
        <v>100</v>
      </c>
      <c r="P5" s="5" t="s">
        <v>6</v>
      </c>
      <c r="Q5" s="5" t="s">
        <v>9</v>
      </c>
      <c r="R5" s="5">
        <v>23</v>
      </c>
      <c r="V5" s="5">
        <v>8</v>
      </c>
      <c r="W5" s="5">
        <v>364</v>
      </c>
      <c r="X5" s="5">
        <v>7</v>
      </c>
    </row>
    <row r="6" spans="1:24" x14ac:dyDescent="0.2">
      <c r="A6" s="9" t="s">
        <v>1</v>
      </c>
      <c r="B6" s="12">
        <v>2</v>
      </c>
      <c r="C6" s="12">
        <v>1</v>
      </c>
      <c r="D6" s="11">
        <v>3</v>
      </c>
      <c r="E6" s="11">
        <v>0</v>
      </c>
      <c r="F6" s="11">
        <f t="shared" si="0"/>
        <v>1.8881999999999999</v>
      </c>
      <c r="G6" s="11">
        <f t="shared" si="1"/>
        <v>0</v>
      </c>
      <c r="H6" s="11">
        <f t="shared" si="2"/>
        <v>0.26008264462809916</v>
      </c>
      <c r="I6" s="11">
        <f t="shared" si="3"/>
        <v>0</v>
      </c>
      <c r="J6" s="11">
        <f t="shared" si="4"/>
        <v>0.26008264462809916</v>
      </c>
      <c r="K6" s="5">
        <v>10</v>
      </c>
      <c r="L6" s="5">
        <v>2</v>
      </c>
      <c r="M6" s="5">
        <v>2</v>
      </c>
      <c r="N6" s="5">
        <f t="shared" si="5"/>
        <v>8</v>
      </c>
      <c r="O6" s="5">
        <f t="shared" si="6"/>
        <v>80</v>
      </c>
      <c r="P6" s="5" t="s">
        <v>6</v>
      </c>
      <c r="Q6" s="5" t="s">
        <v>9</v>
      </c>
      <c r="R6" s="5">
        <v>23</v>
      </c>
      <c r="V6" s="5">
        <v>8</v>
      </c>
      <c r="W6" s="5">
        <v>368</v>
      </c>
      <c r="X6" s="5">
        <v>7</v>
      </c>
    </row>
    <row r="7" spans="1:24" x14ac:dyDescent="0.2">
      <c r="A7" s="9" t="s">
        <v>1</v>
      </c>
      <c r="B7" s="12">
        <v>2</v>
      </c>
      <c r="C7" s="5">
        <v>2</v>
      </c>
      <c r="D7" s="11">
        <v>3</v>
      </c>
      <c r="E7" s="11">
        <v>0</v>
      </c>
      <c r="F7" s="11">
        <f t="shared" si="0"/>
        <v>1.8881999999999999</v>
      </c>
      <c r="G7" s="11">
        <f t="shared" si="1"/>
        <v>0</v>
      </c>
      <c r="H7" s="11">
        <f t="shared" si="2"/>
        <v>0.26008264462809916</v>
      </c>
      <c r="I7" s="11">
        <f t="shared" si="3"/>
        <v>0</v>
      </c>
      <c r="J7" s="11">
        <f t="shared" si="4"/>
        <v>0.26008264462809916</v>
      </c>
      <c r="K7" s="5">
        <v>10</v>
      </c>
      <c r="L7" s="5">
        <v>1</v>
      </c>
      <c r="M7" s="5">
        <v>1</v>
      </c>
      <c r="N7" s="5">
        <f t="shared" si="5"/>
        <v>9</v>
      </c>
      <c r="O7" s="5">
        <f t="shared" si="6"/>
        <v>90</v>
      </c>
      <c r="P7" s="5" t="s">
        <v>6</v>
      </c>
      <c r="Q7" s="5" t="s">
        <v>9</v>
      </c>
      <c r="R7" s="5">
        <v>23</v>
      </c>
      <c r="V7" s="5">
        <v>8</v>
      </c>
      <c r="W7" s="5">
        <v>370</v>
      </c>
      <c r="X7" s="5">
        <v>6.9</v>
      </c>
    </row>
    <row r="8" spans="1:24" x14ac:dyDescent="0.2">
      <c r="A8" s="9" t="s">
        <v>1</v>
      </c>
      <c r="B8" s="12">
        <v>3</v>
      </c>
      <c r="C8" s="12">
        <v>1</v>
      </c>
      <c r="D8" s="11">
        <v>5.9</v>
      </c>
      <c r="E8" s="11">
        <v>0</v>
      </c>
      <c r="F8" s="11">
        <f t="shared" si="0"/>
        <v>3.71346</v>
      </c>
      <c r="G8" s="11">
        <f t="shared" si="1"/>
        <v>0</v>
      </c>
      <c r="H8" s="11">
        <f t="shared" si="2"/>
        <v>0.51149586776859501</v>
      </c>
      <c r="I8" s="11">
        <f t="shared" si="3"/>
        <v>0</v>
      </c>
      <c r="J8" s="11">
        <f t="shared" si="4"/>
        <v>0.51149586776859501</v>
      </c>
      <c r="K8" s="5">
        <v>10</v>
      </c>
      <c r="L8" s="5">
        <v>0</v>
      </c>
      <c r="M8" s="5">
        <v>0</v>
      </c>
      <c r="N8" s="5">
        <f t="shared" si="5"/>
        <v>10</v>
      </c>
      <c r="O8" s="5">
        <f t="shared" si="6"/>
        <v>100</v>
      </c>
      <c r="P8" s="5" t="s">
        <v>6</v>
      </c>
      <c r="Q8" s="5" t="s">
        <v>9</v>
      </c>
      <c r="R8" s="5">
        <v>23</v>
      </c>
      <c r="V8" s="5">
        <v>7.9</v>
      </c>
      <c r="W8" s="5">
        <v>369</v>
      </c>
      <c r="X8" s="5">
        <v>6.8</v>
      </c>
    </row>
    <row r="9" spans="1:24" x14ac:dyDescent="0.2">
      <c r="A9" s="9" t="s">
        <v>1</v>
      </c>
      <c r="B9" s="12">
        <v>3</v>
      </c>
      <c r="C9" s="5">
        <v>2</v>
      </c>
      <c r="D9" s="11">
        <v>5.9</v>
      </c>
      <c r="E9" s="11">
        <v>0</v>
      </c>
      <c r="F9" s="11">
        <f t="shared" si="0"/>
        <v>3.71346</v>
      </c>
      <c r="G9" s="11">
        <f t="shared" si="1"/>
        <v>0</v>
      </c>
      <c r="H9" s="11">
        <f t="shared" si="2"/>
        <v>0.51149586776859501</v>
      </c>
      <c r="I9" s="11">
        <f t="shared" si="3"/>
        <v>0</v>
      </c>
      <c r="J9" s="11">
        <f t="shared" si="4"/>
        <v>0.51149586776859501</v>
      </c>
      <c r="K9" s="5">
        <v>10</v>
      </c>
      <c r="L9" s="5">
        <v>2</v>
      </c>
      <c r="M9" s="5">
        <v>2</v>
      </c>
      <c r="N9" s="5">
        <f t="shared" si="5"/>
        <v>8</v>
      </c>
      <c r="O9" s="5">
        <f t="shared" si="6"/>
        <v>80</v>
      </c>
      <c r="P9" s="5" t="s">
        <v>6</v>
      </c>
      <c r="Q9" s="5" t="s">
        <v>9</v>
      </c>
      <c r="R9" s="5">
        <v>23</v>
      </c>
      <c r="V9" s="5">
        <v>7.9</v>
      </c>
      <c r="W9" s="5">
        <v>366</v>
      </c>
      <c r="X9" s="5">
        <v>6.9</v>
      </c>
    </row>
    <row r="10" spans="1:24" x14ac:dyDescent="0.2">
      <c r="A10" s="9" t="s">
        <v>1</v>
      </c>
      <c r="B10" s="12">
        <v>4</v>
      </c>
      <c r="C10" s="12">
        <v>1</v>
      </c>
      <c r="D10" s="11">
        <v>11.8</v>
      </c>
      <c r="E10" s="11">
        <v>0</v>
      </c>
      <c r="F10" s="11">
        <f t="shared" si="0"/>
        <v>7.42692</v>
      </c>
      <c r="G10" s="11">
        <f t="shared" si="1"/>
        <v>0</v>
      </c>
      <c r="H10" s="11">
        <f t="shared" si="2"/>
        <v>1.02299173553719</v>
      </c>
      <c r="I10" s="11">
        <f t="shared" si="3"/>
        <v>0</v>
      </c>
      <c r="J10" s="11">
        <f t="shared" si="4"/>
        <v>1.02299173553719</v>
      </c>
      <c r="K10" s="5">
        <v>10</v>
      </c>
      <c r="L10" s="5">
        <v>8</v>
      </c>
      <c r="M10" s="5">
        <v>9</v>
      </c>
      <c r="N10" s="5">
        <f t="shared" si="5"/>
        <v>2</v>
      </c>
      <c r="O10" s="5">
        <f t="shared" si="6"/>
        <v>20</v>
      </c>
      <c r="P10" s="5" t="s">
        <v>6</v>
      </c>
      <c r="Q10" s="5" t="s">
        <v>9</v>
      </c>
      <c r="R10" s="5">
        <v>23</v>
      </c>
      <c r="V10" s="5">
        <v>8</v>
      </c>
      <c r="W10" s="5">
        <v>377</v>
      </c>
      <c r="X10" s="5">
        <v>6.9</v>
      </c>
    </row>
    <row r="11" spans="1:24" x14ac:dyDescent="0.2">
      <c r="A11" s="9" t="s">
        <v>1</v>
      </c>
      <c r="B11" s="12">
        <v>4</v>
      </c>
      <c r="C11" s="5">
        <v>2</v>
      </c>
      <c r="D11" s="11">
        <v>11.8</v>
      </c>
      <c r="E11" s="11">
        <v>0</v>
      </c>
      <c r="F11" s="11">
        <f t="shared" si="0"/>
        <v>7.42692</v>
      </c>
      <c r="G11" s="11">
        <f t="shared" si="1"/>
        <v>0</v>
      </c>
      <c r="H11" s="11">
        <f t="shared" si="2"/>
        <v>1.02299173553719</v>
      </c>
      <c r="I11" s="11">
        <f t="shared" si="3"/>
        <v>0</v>
      </c>
      <c r="J11" s="11">
        <f t="shared" si="4"/>
        <v>1.02299173553719</v>
      </c>
      <c r="K11" s="5">
        <v>10</v>
      </c>
      <c r="L11" s="5">
        <v>4</v>
      </c>
      <c r="M11" s="5">
        <v>9</v>
      </c>
      <c r="N11" s="5">
        <f t="shared" si="5"/>
        <v>6</v>
      </c>
      <c r="O11" s="5">
        <f t="shared" si="6"/>
        <v>60</v>
      </c>
      <c r="P11" s="5" t="s">
        <v>6</v>
      </c>
      <c r="Q11" s="5" t="s">
        <v>9</v>
      </c>
      <c r="R11" s="5">
        <v>23</v>
      </c>
      <c r="V11" s="5">
        <v>7.9</v>
      </c>
      <c r="W11" s="5">
        <v>372</v>
      </c>
      <c r="X11" s="5">
        <v>7</v>
      </c>
    </row>
    <row r="12" spans="1:24" x14ac:dyDescent="0.2">
      <c r="A12" s="9" t="s">
        <v>1</v>
      </c>
      <c r="B12" s="12">
        <v>5</v>
      </c>
      <c r="C12" s="12">
        <v>1</v>
      </c>
      <c r="D12" s="11">
        <v>23.6</v>
      </c>
      <c r="E12" s="11">
        <v>0</v>
      </c>
      <c r="F12" s="11">
        <f t="shared" si="0"/>
        <v>14.85384</v>
      </c>
      <c r="G12" s="11">
        <f t="shared" si="1"/>
        <v>0</v>
      </c>
      <c r="H12" s="11">
        <f t="shared" si="2"/>
        <v>2.0459834710743801</v>
      </c>
      <c r="I12" s="11">
        <f t="shared" si="3"/>
        <v>0</v>
      </c>
      <c r="J12" s="11">
        <f t="shared" si="4"/>
        <v>2.0459834710743801</v>
      </c>
      <c r="K12" s="5">
        <v>10</v>
      </c>
      <c r="L12" s="5">
        <v>8</v>
      </c>
      <c r="M12" s="5">
        <v>9</v>
      </c>
      <c r="N12" s="5">
        <f t="shared" si="5"/>
        <v>2</v>
      </c>
      <c r="O12" s="5">
        <f t="shared" si="6"/>
        <v>20</v>
      </c>
      <c r="P12" s="5" t="s">
        <v>6</v>
      </c>
      <c r="Q12" s="5" t="s">
        <v>9</v>
      </c>
      <c r="R12" s="5">
        <v>23</v>
      </c>
      <c r="V12" s="5">
        <v>7.9</v>
      </c>
      <c r="W12" s="5">
        <v>362</v>
      </c>
      <c r="X12" s="5">
        <v>6.9</v>
      </c>
    </row>
    <row r="13" spans="1:24" x14ac:dyDescent="0.2">
      <c r="A13" s="9" t="s">
        <v>1</v>
      </c>
      <c r="B13" s="12">
        <v>5</v>
      </c>
      <c r="C13" s="5">
        <v>2</v>
      </c>
      <c r="D13" s="11">
        <v>23.6</v>
      </c>
      <c r="E13" s="11">
        <v>0</v>
      </c>
      <c r="F13" s="11">
        <f t="shared" si="0"/>
        <v>14.85384</v>
      </c>
      <c r="G13" s="11">
        <f t="shared" si="1"/>
        <v>0</v>
      </c>
      <c r="H13" s="11">
        <f t="shared" si="2"/>
        <v>2.0459834710743801</v>
      </c>
      <c r="I13" s="11">
        <f t="shared" si="3"/>
        <v>0</v>
      </c>
      <c r="J13" s="11">
        <f t="shared" si="4"/>
        <v>2.0459834710743801</v>
      </c>
      <c r="K13" s="5">
        <v>10</v>
      </c>
      <c r="L13" s="5">
        <v>6</v>
      </c>
      <c r="M13" s="5">
        <v>10</v>
      </c>
      <c r="N13" s="5">
        <f t="shared" si="5"/>
        <v>4</v>
      </c>
      <c r="O13" s="5">
        <f t="shared" si="6"/>
        <v>40</v>
      </c>
      <c r="P13" s="5" t="s">
        <v>6</v>
      </c>
      <c r="Q13" s="5" t="s">
        <v>9</v>
      </c>
      <c r="R13" s="5">
        <v>23</v>
      </c>
      <c r="V13" s="5">
        <v>7.9</v>
      </c>
      <c r="W13" s="5">
        <v>363</v>
      </c>
      <c r="X13" s="5">
        <v>6.8</v>
      </c>
    </row>
    <row r="14" spans="1:24" x14ac:dyDescent="0.2">
      <c r="A14" s="9" t="s">
        <v>1</v>
      </c>
      <c r="B14" s="12">
        <v>6</v>
      </c>
      <c r="C14" s="12">
        <v>1</v>
      </c>
      <c r="D14" s="11">
        <v>47.2</v>
      </c>
      <c r="E14" s="11">
        <v>0</v>
      </c>
      <c r="F14" s="11">
        <f t="shared" si="0"/>
        <v>29.70768</v>
      </c>
      <c r="G14" s="11">
        <f t="shared" si="1"/>
        <v>0</v>
      </c>
      <c r="H14" s="11">
        <f t="shared" si="2"/>
        <v>4.0919669421487601</v>
      </c>
      <c r="I14" s="11">
        <f t="shared" si="3"/>
        <v>0</v>
      </c>
      <c r="J14" s="11">
        <f t="shared" si="4"/>
        <v>4.0919669421487601</v>
      </c>
      <c r="K14" s="5">
        <v>10</v>
      </c>
      <c r="L14" s="5">
        <v>10</v>
      </c>
      <c r="M14" s="5">
        <v>10</v>
      </c>
      <c r="N14" s="5">
        <f t="shared" si="5"/>
        <v>0</v>
      </c>
      <c r="O14" s="5">
        <f t="shared" si="6"/>
        <v>0</v>
      </c>
      <c r="P14" s="5" t="s">
        <v>6</v>
      </c>
      <c r="Q14" s="5" t="s">
        <v>9</v>
      </c>
      <c r="R14" s="5">
        <v>23</v>
      </c>
      <c r="V14" s="5">
        <v>7.9</v>
      </c>
      <c r="W14" s="5">
        <v>362</v>
      </c>
      <c r="X14" s="5">
        <v>6.7</v>
      </c>
    </row>
    <row r="15" spans="1:24" x14ac:dyDescent="0.2">
      <c r="A15" s="9" t="s">
        <v>1</v>
      </c>
      <c r="B15" s="12">
        <v>6</v>
      </c>
      <c r="C15" s="5">
        <v>2</v>
      </c>
      <c r="D15" s="11">
        <v>47.2</v>
      </c>
      <c r="E15" s="11">
        <v>0</v>
      </c>
      <c r="F15" s="11">
        <f t="shared" si="0"/>
        <v>29.70768</v>
      </c>
      <c r="G15" s="11">
        <f t="shared" si="1"/>
        <v>0</v>
      </c>
      <c r="H15" s="11">
        <f t="shared" si="2"/>
        <v>4.0919669421487601</v>
      </c>
      <c r="I15" s="11">
        <f t="shared" si="3"/>
        <v>0</v>
      </c>
      <c r="J15" s="11">
        <f t="shared" si="4"/>
        <v>4.0919669421487601</v>
      </c>
      <c r="K15" s="5">
        <v>10</v>
      </c>
      <c r="L15" s="5">
        <v>10</v>
      </c>
      <c r="M15" s="5">
        <v>10</v>
      </c>
      <c r="N15" s="5">
        <f t="shared" si="5"/>
        <v>0</v>
      </c>
      <c r="O15" s="5">
        <f t="shared" si="6"/>
        <v>0</v>
      </c>
      <c r="P15" s="5" t="s">
        <v>6</v>
      </c>
      <c r="Q15" s="5" t="s">
        <v>9</v>
      </c>
      <c r="R15" s="5">
        <v>23</v>
      </c>
      <c r="V15" s="5">
        <v>7.9</v>
      </c>
      <c r="W15" s="5">
        <v>364</v>
      </c>
      <c r="X15" s="5">
        <v>6.7</v>
      </c>
    </row>
    <row r="16" spans="1:24" x14ac:dyDescent="0.2">
      <c r="A16" s="9" t="s">
        <v>1</v>
      </c>
      <c r="B16" s="12">
        <v>7</v>
      </c>
      <c r="C16" s="12">
        <v>1</v>
      </c>
      <c r="D16" s="11">
        <v>1</v>
      </c>
      <c r="E16" s="11">
        <v>99.7</v>
      </c>
      <c r="F16" s="11">
        <f t="shared" si="0"/>
        <v>0.62939999999999996</v>
      </c>
      <c r="G16" s="11">
        <f t="shared" si="1"/>
        <v>82.02319</v>
      </c>
      <c r="H16" s="11">
        <f t="shared" si="2"/>
        <v>8.6694214876033057E-2</v>
      </c>
      <c r="I16" s="11">
        <f t="shared" si="3"/>
        <v>4.0326052114060963E-2</v>
      </c>
      <c r="J16" s="11">
        <f t="shared" si="4"/>
        <v>0.12702026699009403</v>
      </c>
      <c r="K16" s="5">
        <v>10</v>
      </c>
      <c r="L16" s="5">
        <v>0</v>
      </c>
      <c r="M16" s="5">
        <v>0</v>
      </c>
      <c r="N16" s="5">
        <f t="shared" si="5"/>
        <v>10</v>
      </c>
      <c r="O16" s="5">
        <f t="shared" si="6"/>
        <v>100</v>
      </c>
      <c r="P16" s="5" t="s">
        <v>6</v>
      </c>
      <c r="Q16" s="5" t="s">
        <v>9</v>
      </c>
      <c r="R16" s="5">
        <v>23</v>
      </c>
      <c r="S16" s="5">
        <v>8.1999999999999993</v>
      </c>
      <c r="T16" s="5">
        <v>330</v>
      </c>
      <c r="U16" s="5">
        <v>8.6999999999999993</v>
      </c>
      <c r="V16" s="5">
        <v>7.9</v>
      </c>
      <c r="W16" s="5">
        <v>366</v>
      </c>
      <c r="X16" s="5">
        <v>7.1</v>
      </c>
    </row>
    <row r="17" spans="1:24" x14ac:dyDescent="0.2">
      <c r="A17" s="9" t="s">
        <v>1</v>
      </c>
      <c r="B17" s="12">
        <v>7</v>
      </c>
      <c r="C17" s="5">
        <v>2</v>
      </c>
      <c r="D17" s="11">
        <v>1</v>
      </c>
      <c r="E17" s="11">
        <v>99.7</v>
      </c>
      <c r="F17" s="11">
        <f t="shared" si="0"/>
        <v>0.62939999999999996</v>
      </c>
      <c r="G17" s="11">
        <f t="shared" si="1"/>
        <v>82.02319</v>
      </c>
      <c r="H17" s="11">
        <f t="shared" si="2"/>
        <v>8.6694214876033057E-2</v>
      </c>
      <c r="I17" s="11">
        <f t="shared" si="3"/>
        <v>4.0326052114060963E-2</v>
      </c>
      <c r="J17" s="11">
        <f t="shared" si="4"/>
        <v>0.12702026699009403</v>
      </c>
      <c r="K17" s="5">
        <v>10</v>
      </c>
      <c r="L17" s="5">
        <v>0</v>
      </c>
      <c r="M17" s="5">
        <v>0</v>
      </c>
      <c r="N17" s="5">
        <f t="shared" si="5"/>
        <v>10</v>
      </c>
      <c r="O17" s="5">
        <f t="shared" si="6"/>
        <v>100</v>
      </c>
      <c r="P17" s="5" t="s">
        <v>6</v>
      </c>
      <c r="Q17" s="5" t="s">
        <v>9</v>
      </c>
      <c r="R17" s="5">
        <v>23</v>
      </c>
      <c r="V17" s="5">
        <v>8</v>
      </c>
      <c r="W17" s="5">
        <v>363</v>
      </c>
      <c r="X17" s="5">
        <v>7.1</v>
      </c>
    </row>
    <row r="18" spans="1:24" x14ac:dyDescent="0.2">
      <c r="A18" s="9" t="s">
        <v>1</v>
      </c>
      <c r="B18" s="12">
        <v>8</v>
      </c>
      <c r="C18" s="12">
        <v>1</v>
      </c>
      <c r="D18" s="11">
        <v>2</v>
      </c>
      <c r="E18" s="11">
        <v>199.4</v>
      </c>
      <c r="F18" s="11">
        <f t="shared" si="0"/>
        <v>1.2587999999999999</v>
      </c>
      <c r="G18" s="11">
        <f t="shared" si="1"/>
        <v>164.04638</v>
      </c>
      <c r="H18" s="11">
        <f t="shared" si="2"/>
        <v>0.17338842975206611</v>
      </c>
      <c r="I18" s="11">
        <f t="shared" si="3"/>
        <v>8.0652104228121926E-2</v>
      </c>
      <c r="J18" s="11">
        <f t="shared" si="4"/>
        <v>0.25404053398018805</v>
      </c>
      <c r="K18" s="5">
        <v>10</v>
      </c>
      <c r="L18" s="5">
        <v>0</v>
      </c>
      <c r="M18" s="5">
        <v>0</v>
      </c>
      <c r="N18" s="5">
        <f t="shared" si="5"/>
        <v>10</v>
      </c>
      <c r="O18" s="5">
        <f t="shared" si="6"/>
        <v>100</v>
      </c>
      <c r="P18" s="5" t="s">
        <v>6</v>
      </c>
      <c r="Q18" s="5" t="s">
        <v>9</v>
      </c>
      <c r="R18" s="5">
        <v>23</v>
      </c>
      <c r="V18" s="5">
        <v>7.9</v>
      </c>
      <c r="W18" s="5">
        <v>380</v>
      </c>
      <c r="X18" s="5">
        <v>7</v>
      </c>
    </row>
    <row r="19" spans="1:24" x14ac:dyDescent="0.2">
      <c r="A19" s="9" t="s">
        <v>1</v>
      </c>
      <c r="B19" s="12">
        <v>8</v>
      </c>
      <c r="C19" s="5">
        <v>2</v>
      </c>
      <c r="D19" s="11">
        <v>2</v>
      </c>
      <c r="E19" s="11">
        <v>199.4</v>
      </c>
      <c r="F19" s="11">
        <f t="shared" si="0"/>
        <v>1.2587999999999999</v>
      </c>
      <c r="G19" s="11">
        <f t="shared" si="1"/>
        <v>164.04638</v>
      </c>
      <c r="H19" s="11">
        <f t="shared" si="2"/>
        <v>0.17338842975206611</v>
      </c>
      <c r="I19" s="11">
        <f t="shared" si="3"/>
        <v>8.0652104228121926E-2</v>
      </c>
      <c r="J19" s="11">
        <f t="shared" si="4"/>
        <v>0.25404053398018805</v>
      </c>
      <c r="K19" s="5">
        <v>10</v>
      </c>
      <c r="L19" s="5">
        <v>0</v>
      </c>
      <c r="M19" s="5">
        <v>1</v>
      </c>
      <c r="N19" s="5">
        <f t="shared" si="5"/>
        <v>10</v>
      </c>
      <c r="O19" s="5">
        <f t="shared" si="6"/>
        <v>100</v>
      </c>
      <c r="P19" s="5" t="s">
        <v>6</v>
      </c>
      <c r="Q19" s="5" t="s">
        <v>9</v>
      </c>
      <c r="R19" s="5">
        <v>23</v>
      </c>
      <c r="V19" s="5">
        <v>7.9</v>
      </c>
      <c r="W19" s="5">
        <v>371</v>
      </c>
      <c r="X19" s="5">
        <v>7</v>
      </c>
    </row>
    <row r="20" spans="1:24" x14ac:dyDescent="0.2">
      <c r="A20" s="9" t="s">
        <v>1</v>
      </c>
      <c r="B20" s="12">
        <v>9</v>
      </c>
      <c r="C20" s="12">
        <v>1</v>
      </c>
      <c r="D20" s="11">
        <v>4</v>
      </c>
      <c r="E20" s="11">
        <v>398.8</v>
      </c>
      <c r="F20" s="11">
        <f t="shared" si="0"/>
        <v>2.5175999999999998</v>
      </c>
      <c r="G20" s="11">
        <f t="shared" si="1"/>
        <v>328.09276</v>
      </c>
      <c r="H20" s="11">
        <f t="shared" si="2"/>
        <v>0.34677685950413223</v>
      </c>
      <c r="I20" s="11">
        <f t="shared" si="3"/>
        <v>0.16130420845624385</v>
      </c>
      <c r="J20" s="11">
        <f t="shared" si="4"/>
        <v>0.50808106796037611</v>
      </c>
      <c r="K20" s="5">
        <v>10</v>
      </c>
      <c r="L20" s="5">
        <v>0</v>
      </c>
      <c r="M20" s="5">
        <v>0</v>
      </c>
      <c r="N20" s="5">
        <f t="shared" si="5"/>
        <v>10</v>
      </c>
      <c r="O20" s="5">
        <f t="shared" si="6"/>
        <v>100</v>
      </c>
      <c r="P20" s="5" t="s">
        <v>6</v>
      </c>
      <c r="Q20" s="5" t="s">
        <v>9</v>
      </c>
      <c r="R20" s="5">
        <v>23</v>
      </c>
      <c r="V20" s="5">
        <v>7.9</v>
      </c>
      <c r="W20" s="5">
        <v>361</v>
      </c>
      <c r="X20" s="5">
        <v>6.9</v>
      </c>
    </row>
    <row r="21" spans="1:24" x14ac:dyDescent="0.2">
      <c r="A21" s="9" t="s">
        <v>1</v>
      </c>
      <c r="B21" s="12">
        <v>9</v>
      </c>
      <c r="C21" s="5">
        <v>2</v>
      </c>
      <c r="D21" s="11">
        <v>4</v>
      </c>
      <c r="E21" s="11">
        <v>398.8</v>
      </c>
      <c r="F21" s="11">
        <f t="shared" si="0"/>
        <v>2.5175999999999998</v>
      </c>
      <c r="G21" s="11">
        <f t="shared" si="1"/>
        <v>328.09276</v>
      </c>
      <c r="H21" s="11">
        <f t="shared" si="2"/>
        <v>0.34677685950413223</v>
      </c>
      <c r="I21" s="11">
        <f t="shared" si="3"/>
        <v>0.16130420845624385</v>
      </c>
      <c r="J21" s="11">
        <f t="shared" si="4"/>
        <v>0.50808106796037611</v>
      </c>
      <c r="K21" s="5">
        <v>10</v>
      </c>
      <c r="L21" s="5">
        <v>0</v>
      </c>
      <c r="M21" s="5">
        <v>0</v>
      </c>
      <c r="N21" s="5">
        <f t="shared" si="5"/>
        <v>10</v>
      </c>
      <c r="O21" s="5">
        <f t="shared" si="6"/>
        <v>100</v>
      </c>
      <c r="P21" s="5" t="s">
        <v>6</v>
      </c>
      <c r="Q21" s="5" t="s">
        <v>9</v>
      </c>
      <c r="R21" s="5">
        <v>23</v>
      </c>
      <c r="V21" s="5">
        <v>7.9</v>
      </c>
      <c r="W21" s="5">
        <v>362</v>
      </c>
      <c r="X21" s="5">
        <v>6.9</v>
      </c>
    </row>
    <row r="22" spans="1:24" x14ac:dyDescent="0.2">
      <c r="A22" s="9" t="s">
        <v>1</v>
      </c>
      <c r="B22" s="12">
        <v>10</v>
      </c>
      <c r="C22" s="12">
        <v>1</v>
      </c>
      <c r="D22" s="11">
        <v>7.9</v>
      </c>
      <c r="E22" s="11">
        <v>797.7</v>
      </c>
      <c r="F22" s="11">
        <f t="shared" si="0"/>
        <v>4.9722600000000003</v>
      </c>
      <c r="G22" s="11">
        <f t="shared" si="1"/>
        <v>656.26778999999999</v>
      </c>
      <c r="H22" s="11">
        <f t="shared" si="2"/>
        <v>0.68488429752066127</v>
      </c>
      <c r="I22" s="11">
        <f t="shared" si="3"/>
        <v>0.32264886430678463</v>
      </c>
      <c r="J22" s="11">
        <f t="shared" si="4"/>
        <v>1.0075331618274459</v>
      </c>
      <c r="K22" s="5">
        <v>10</v>
      </c>
      <c r="L22" s="5">
        <v>4</v>
      </c>
      <c r="M22" s="5">
        <v>4</v>
      </c>
      <c r="N22" s="5">
        <f t="shared" si="5"/>
        <v>6</v>
      </c>
      <c r="O22" s="5">
        <f t="shared" si="6"/>
        <v>60</v>
      </c>
      <c r="P22" s="5" t="s">
        <v>6</v>
      </c>
      <c r="Q22" s="5" t="s">
        <v>9</v>
      </c>
      <c r="R22" s="5">
        <v>23</v>
      </c>
      <c r="V22" s="5">
        <v>7.9</v>
      </c>
      <c r="W22" s="5">
        <v>365</v>
      </c>
      <c r="X22" s="5">
        <v>6.9</v>
      </c>
    </row>
    <row r="23" spans="1:24" x14ac:dyDescent="0.2">
      <c r="A23" s="9" t="s">
        <v>1</v>
      </c>
      <c r="B23" s="12">
        <v>10</v>
      </c>
      <c r="C23" s="5">
        <v>2</v>
      </c>
      <c r="D23" s="11">
        <v>7.9</v>
      </c>
      <c r="E23" s="11">
        <v>797.7</v>
      </c>
      <c r="F23" s="11">
        <f t="shared" si="0"/>
        <v>4.9722600000000003</v>
      </c>
      <c r="G23" s="11">
        <f t="shared" si="1"/>
        <v>656.26778999999999</v>
      </c>
      <c r="H23" s="11">
        <f t="shared" si="2"/>
        <v>0.68488429752066127</v>
      </c>
      <c r="I23" s="11">
        <f t="shared" si="3"/>
        <v>0.32264886430678463</v>
      </c>
      <c r="J23" s="11">
        <f t="shared" si="4"/>
        <v>1.0075331618274459</v>
      </c>
      <c r="K23" s="5">
        <v>10</v>
      </c>
      <c r="L23" s="5">
        <v>2</v>
      </c>
      <c r="M23" s="5">
        <v>2</v>
      </c>
      <c r="N23" s="5">
        <f t="shared" si="5"/>
        <v>8</v>
      </c>
      <c r="O23" s="5">
        <f t="shared" si="6"/>
        <v>80</v>
      </c>
      <c r="P23" s="5" t="s">
        <v>6</v>
      </c>
      <c r="Q23" s="5" t="s">
        <v>9</v>
      </c>
      <c r="R23" s="5">
        <v>23</v>
      </c>
      <c r="V23" s="5">
        <v>7.9</v>
      </c>
      <c r="W23" s="5">
        <v>362</v>
      </c>
      <c r="X23" s="5">
        <v>6.9</v>
      </c>
    </row>
    <row r="24" spans="1:24" x14ac:dyDescent="0.2">
      <c r="A24" s="9" t="s">
        <v>1</v>
      </c>
      <c r="B24" s="12">
        <v>11</v>
      </c>
      <c r="C24" s="12">
        <v>1</v>
      </c>
      <c r="D24" s="11">
        <v>15.8</v>
      </c>
      <c r="E24" s="11">
        <v>1595.4</v>
      </c>
      <c r="F24" s="11">
        <f t="shared" si="0"/>
        <v>9.9445200000000007</v>
      </c>
      <c r="G24" s="11">
        <f t="shared" si="1"/>
        <v>1312.53558</v>
      </c>
      <c r="H24" s="11">
        <f t="shared" si="2"/>
        <v>1.3697685950413225</v>
      </c>
      <c r="I24" s="11">
        <f t="shared" si="3"/>
        <v>0.64529772861356927</v>
      </c>
      <c r="J24" s="11">
        <f t="shared" si="4"/>
        <v>2.0150663236548918</v>
      </c>
      <c r="K24" s="5">
        <v>10</v>
      </c>
      <c r="L24" s="5">
        <v>10</v>
      </c>
      <c r="M24" s="5">
        <v>10</v>
      </c>
      <c r="N24" s="5">
        <f t="shared" si="5"/>
        <v>0</v>
      </c>
      <c r="O24" s="5">
        <f t="shared" si="6"/>
        <v>0</v>
      </c>
      <c r="P24" s="5" t="s">
        <v>6</v>
      </c>
      <c r="Q24" s="5" t="s">
        <v>9</v>
      </c>
      <c r="R24" s="5">
        <v>23</v>
      </c>
      <c r="V24" s="5">
        <v>7.9</v>
      </c>
      <c r="W24" s="5">
        <v>370</v>
      </c>
      <c r="X24" s="5">
        <v>6.9</v>
      </c>
    </row>
    <row r="25" spans="1:24" x14ac:dyDescent="0.2">
      <c r="A25" s="9" t="s">
        <v>1</v>
      </c>
      <c r="B25" s="12">
        <v>11</v>
      </c>
      <c r="C25" s="5">
        <v>2</v>
      </c>
      <c r="D25" s="11">
        <v>15.8</v>
      </c>
      <c r="E25" s="11">
        <v>1595.4</v>
      </c>
      <c r="F25" s="11">
        <f t="shared" si="0"/>
        <v>9.9445200000000007</v>
      </c>
      <c r="G25" s="11">
        <f t="shared" si="1"/>
        <v>1312.53558</v>
      </c>
      <c r="H25" s="11">
        <f t="shared" si="2"/>
        <v>1.3697685950413225</v>
      </c>
      <c r="I25" s="11">
        <f t="shared" si="3"/>
        <v>0.64529772861356927</v>
      </c>
      <c r="J25" s="11">
        <f t="shared" si="4"/>
        <v>2.0150663236548918</v>
      </c>
      <c r="K25" s="5">
        <v>10</v>
      </c>
      <c r="L25" s="5">
        <v>8</v>
      </c>
      <c r="M25" s="5">
        <v>10</v>
      </c>
      <c r="N25" s="5">
        <f t="shared" si="5"/>
        <v>2</v>
      </c>
      <c r="O25" s="5">
        <f t="shared" si="6"/>
        <v>20</v>
      </c>
      <c r="P25" s="5" t="s">
        <v>6</v>
      </c>
      <c r="Q25" s="5" t="s">
        <v>9</v>
      </c>
      <c r="R25" s="5">
        <v>23</v>
      </c>
      <c r="V25" s="5">
        <v>7.9</v>
      </c>
      <c r="W25" s="5">
        <v>369</v>
      </c>
      <c r="X25" s="5">
        <v>7</v>
      </c>
    </row>
    <row r="26" spans="1:24" x14ac:dyDescent="0.2">
      <c r="A26" s="9" t="s">
        <v>1</v>
      </c>
      <c r="B26" s="12">
        <v>12</v>
      </c>
      <c r="C26" s="12">
        <v>1</v>
      </c>
      <c r="D26" s="11">
        <v>31.6</v>
      </c>
      <c r="E26" s="11">
        <v>3190.7</v>
      </c>
      <c r="F26" s="11">
        <f t="shared" si="0"/>
        <v>19.889040000000001</v>
      </c>
      <c r="G26" s="11">
        <f t="shared" si="1"/>
        <v>2624.9888899999996</v>
      </c>
      <c r="H26" s="11">
        <f t="shared" si="2"/>
        <v>2.7395371900826451</v>
      </c>
      <c r="I26" s="11">
        <f t="shared" si="3"/>
        <v>1.2905550098328415</v>
      </c>
      <c r="J26" s="11">
        <f t="shared" si="4"/>
        <v>4.0300921999154866</v>
      </c>
      <c r="K26" s="5">
        <v>10</v>
      </c>
      <c r="L26" s="5">
        <v>10</v>
      </c>
      <c r="M26" s="5">
        <v>10</v>
      </c>
      <c r="N26" s="5">
        <f t="shared" si="5"/>
        <v>0</v>
      </c>
      <c r="O26" s="5">
        <f t="shared" si="6"/>
        <v>0</v>
      </c>
      <c r="P26" s="5" t="s">
        <v>6</v>
      </c>
      <c r="Q26" s="5" t="s">
        <v>9</v>
      </c>
      <c r="R26" s="5">
        <v>23</v>
      </c>
      <c r="V26" s="5">
        <v>7.9</v>
      </c>
      <c r="W26" s="5">
        <v>361</v>
      </c>
      <c r="X26" s="5">
        <v>6.7</v>
      </c>
    </row>
    <row r="27" spans="1:24" x14ac:dyDescent="0.2">
      <c r="A27" s="9" t="s">
        <v>1</v>
      </c>
      <c r="B27" s="12">
        <v>12</v>
      </c>
      <c r="C27" s="5">
        <v>2</v>
      </c>
      <c r="D27" s="11">
        <v>31.6</v>
      </c>
      <c r="E27" s="11">
        <v>3190.7</v>
      </c>
      <c r="F27" s="11">
        <f t="shared" si="0"/>
        <v>19.889040000000001</v>
      </c>
      <c r="G27" s="11">
        <f t="shared" si="1"/>
        <v>2624.9888899999996</v>
      </c>
      <c r="H27" s="11">
        <f t="shared" si="2"/>
        <v>2.7395371900826451</v>
      </c>
      <c r="I27" s="11">
        <f t="shared" si="3"/>
        <v>1.2905550098328415</v>
      </c>
      <c r="J27" s="11">
        <f t="shared" si="4"/>
        <v>4.0300921999154866</v>
      </c>
      <c r="K27" s="5">
        <v>10</v>
      </c>
      <c r="L27" s="5">
        <v>10</v>
      </c>
      <c r="M27" s="5">
        <v>10</v>
      </c>
      <c r="N27" s="5">
        <f t="shared" si="5"/>
        <v>0</v>
      </c>
      <c r="O27" s="5">
        <f t="shared" si="6"/>
        <v>0</v>
      </c>
      <c r="P27" s="5" t="s">
        <v>6</v>
      </c>
      <c r="Q27" s="5" t="s">
        <v>9</v>
      </c>
      <c r="R27" s="5">
        <v>23</v>
      </c>
      <c r="V27" s="5">
        <v>7.9</v>
      </c>
      <c r="W27" s="5">
        <v>363</v>
      </c>
      <c r="X27" s="5">
        <v>6.7</v>
      </c>
    </row>
    <row r="28" spans="1:24" x14ac:dyDescent="0.2">
      <c r="A28" s="9" t="s">
        <v>1</v>
      </c>
      <c r="B28" s="12">
        <v>13</v>
      </c>
      <c r="C28" s="12">
        <v>1</v>
      </c>
      <c r="D28" s="11">
        <v>0.74</v>
      </c>
      <c r="E28" s="11">
        <v>151.1</v>
      </c>
      <c r="F28" s="11">
        <f t="shared" si="0"/>
        <v>0.46575599999999995</v>
      </c>
      <c r="G28" s="11">
        <f t="shared" si="1"/>
        <v>124.30996999999999</v>
      </c>
      <c r="H28" s="11">
        <f t="shared" si="2"/>
        <v>6.4153719008264457E-2</v>
      </c>
      <c r="I28" s="11">
        <f t="shared" si="3"/>
        <v>6.1116012782694198E-2</v>
      </c>
      <c r="J28" s="11">
        <f t="shared" si="4"/>
        <v>0.12526973179095865</v>
      </c>
      <c r="K28" s="5">
        <v>10</v>
      </c>
      <c r="L28" s="5">
        <v>0</v>
      </c>
      <c r="M28" s="5">
        <v>0</v>
      </c>
      <c r="N28" s="5">
        <f t="shared" si="5"/>
        <v>10</v>
      </c>
      <c r="O28" s="5">
        <f t="shared" si="6"/>
        <v>100</v>
      </c>
      <c r="P28" s="5" t="s">
        <v>6</v>
      </c>
      <c r="Q28" s="5" t="s">
        <v>9</v>
      </c>
      <c r="R28" s="5">
        <v>23</v>
      </c>
      <c r="S28" s="5">
        <v>8.1999999999999993</v>
      </c>
      <c r="T28" s="5">
        <v>331</v>
      </c>
      <c r="U28" s="5">
        <v>8.6999999999999993</v>
      </c>
      <c r="V28" s="5">
        <v>7.9</v>
      </c>
      <c r="W28" s="5">
        <v>362</v>
      </c>
      <c r="X28" s="5">
        <v>7.1</v>
      </c>
    </row>
    <row r="29" spans="1:24" x14ac:dyDescent="0.2">
      <c r="A29" s="9" t="s">
        <v>1</v>
      </c>
      <c r="B29" s="12">
        <v>13</v>
      </c>
      <c r="C29" s="5">
        <v>2</v>
      </c>
      <c r="D29" s="11">
        <v>0.74</v>
      </c>
      <c r="E29" s="11">
        <v>151.1</v>
      </c>
      <c r="F29" s="11">
        <f t="shared" si="0"/>
        <v>0.46575599999999995</v>
      </c>
      <c r="G29" s="11">
        <f t="shared" si="1"/>
        <v>124.30996999999999</v>
      </c>
      <c r="H29" s="11">
        <f t="shared" si="2"/>
        <v>6.4153719008264457E-2</v>
      </c>
      <c r="I29" s="11">
        <f t="shared" si="3"/>
        <v>6.1116012782694198E-2</v>
      </c>
      <c r="J29" s="11">
        <f t="shared" si="4"/>
        <v>0.12526973179095865</v>
      </c>
      <c r="K29" s="5">
        <v>10</v>
      </c>
      <c r="L29" s="5">
        <v>0</v>
      </c>
      <c r="M29" s="5">
        <v>0</v>
      </c>
      <c r="N29" s="5">
        <f t="shared" si="5"/>
        <v>10</v>
      </c>
      <c r="O29" s="5">
        <f t="shared" si="6"/>
        <v>100</v>
      </c>
      <c r="P29" s="5" t="s">
        <v>6</v>
      </c>
      <c r="Q29" s="5" t="s">
        <v>9</v>
      </c>
      <c r="R29" s="5">
        <v>23</v>
      </c>
      <c r="V29" s="5">
        <v>8</v>
      </c>
      <c r="W29" s="5">
        <v>356</v>
      </c>
      <c r="X29" s="5">
        <v>7.3</v>
      </c>
    </row>
    <row r="30" spans="1:24" x14ac:dyDescent="0.2">
      <c r="A30" s="9" t="s">
        <v>1</v>
      </c>
      <c r="B30" s="12">
        <v>14</v>
      </c>
      <c r="C30" s="12">
        <v>1</v>
      </c>
      <c r="D30" s="11">
        <v>1.5</v>
      </c>
      <c r="E30" s="11">
        <v>302.2</v>
      </c>
      <c r="F30" s="11">
        <f t="shared" si="0"/>
        <v>0.94409999999999994</v>
      </c>
      <c r="G30" s="11">
        <f t="shared" si="1"/>
        <v>248.61993999999999</v>
      </c>
      <c r="H30" s="11">
        <f t="shared" si="2"/>
        <v>0.13004132231404958</v>
      </c>
      <c r="I30" s="11">
        <f t="shared" si="3"/>
        <v>0.1222320255653884</v>
      </c>
      <c r="J30" s="11">
        <f t="shared" si="4"/>
        <v>0.252273347879438</v>
      </c>
      <c r="K30" s="5">
        <v>10</v>
      </c>
      <c r="L30" s="5">
        <v>0</v>
      </c>
      <c r="M30" s="5">
        <v>0</v>
      </c>
      <c r="N30" s="5">
        <f t="shared" si="5"/>
        <v>10</v>
      </c>
      <c r="O30" s="5">
        <f t="shared" si="6"/>
        <v>100</v>
      </c>
      <c r="P30" s="5" t="s">
        <v>6</v>
      </c>
      <c r="Q30" s="5" t="s">
        <v>9</v>
      </c>
      <c r="R30" s="5">
        <v>23</v>
      </c>
      <c r="V30" s="5">
        <v>7.9</v>
      </c>
      <c r="W30" s="5">
        <v>366</v>
      </c>
      <c r="X30" s="5">
        <v>7</v>
      </c>
    </row>
    <row r="31" spans="1:24" x14ac:dyDescent="0.2">
      <c r="A31" s="9" t="s">
        <v>1</v>
      </c>
      <c r="B31" s="12">
        <v>14</v>
      </c>
      <c r="C31" s="5">
        <v>2</v>
      </c>
      <c r="D31" s="11">
        <v>1.5</v>
      </c>
      <c r="E31" s="11">
        <v>302.2</v>
      </c>
      <c r="F31" s="11">
        <f t="shared" si="0"/>
        <v>0.94409999999999994</v>
      </c>
      <c r="G31" s="11">
        <f t="shared" si="1"/>
        <v>248.61993999999999</v>
      </c>
      <c r="H31" s="11">
        <f t="shared" si="2"/>
        <v>0.13004132231404958</v>
      </c>
      <c r="I31" s="11">
        <f t="shared" si="3"/>
        <v>0.1222320255653884</v>
      </c>
      <c r="J31" s="11">
        <f t="shared" si="4"/>
        <v>0.252273347879438</v>
      </c>
      <c r="K31" s="5">
        <v>10</v>
      </c>
      <c r="L31" s="5">
        <v>0</v>
      </c>
      <c r="M31" s="5">
        <v>0</v>
      </c>
      <c r="N31" s="5">
        <f t="shared" si="5"/>
        <v>10</v>
      </c>
      <c r="O31" s="5">
        <f t="shared" si="6"/>
        <v>100</v>
      </c>
      <c r="P31" s="5" t="s">
        <v>6</v>
      </c>
      <c r="Q31" s="5" t="s">
        <v>9</v>
      </c>
      <c r="R31" s="5">
        <v>23</v>
      </c>
      <c r="V31" s="5">
        <v>7.9</v>
      </c>
      <c r="W31" s="5">
        <v>371</v>
      </c>
      <c r="X31" s="5">
        <v>7</v>
      </c>
    </row>
    <row r="32" spans="1:24" x14ac:dyDescent="0.2">
      <c r="A32" s="9" t="s">
        <v>1</v>
      </c>
      <c r="B32" s="12">
        <v>15</v>
      </c>
      <c r="C32" s="12">
        <v>1</v>
      </c>
      <c r="D32" s="11">
        <v>3</v>
      </c>
      <c r="E32" s="11">
        <v>604.29999999999995</v>
      </c>
      <c r="F32" s="11">
        <f t="shared" si="0"/>
        <v>1.8881999999999999</v>
      </c>
      <c r="G32" s="11">
        <f t="shared" si="1"/>
        <v>497.15760999999998</v>
      </c>
      <c r="H32" s="11">
        <f t="shared" si="2"/>
        <v>0.26008264462809916</v>
      </c>
      <c r="I32" s="11">
        <f t="shared" si="3"/>
        <v>0.24442360373647984</v>
      </c>
      <c r="J32" s="11">
        <f t="shared" si="4"/>
        <v>0.50450624836457902</v>
      </c>
      <c r="K32" s="5">
        <v>10</v>
      </c>
      <c r="L32" s="5">
        <v>0</v>
      </c>
      <c r="M32" s="5">
        <v>0</v>
      </c>
      <c r="N32" s="5">
        <f t="shared" si="5"/>
        <v>10</v>
      </c>
      <c r="O32" s="5">
        <f t="shared" si="6"/>
        <v>100</v>
      </c>
      <c r="P32" s="5" t="s">
        <v>6</v>
      </c>
      <c r="Q32" s="5" t="s">
        <v>9</v>
      </c>
      <c r="R32" s="5">
        <v>23</v>
      </c>
      <c r="V32" s="5">
        <v>8</v>
      </c>
      <c r="W32" s="5">
        <v>370</v>
      </c>
      <c r="X32" s="5">
        <v>7</v>
      </c>
    </row>
    <row r="33" spans="1:24" x14ac:dyDescent="0.2">
      <c r="A33" s="9" t="s">
        <v>1</v>
      </c>
      <c r="B33" s="12">
        <v>15</v>
      </c>
      <c r="C33" s="5">
        <v>2</v>
      </c>
      <c r="D33" s="11">
        <v>3</v>
      </c>
      <c r="E33" s="11">
        <v>604.29999999999995</v>
      </c>
      <c r="F33" s="11">
        <f t="shared" si="0"/>
        <v>1.8881999999999999</v>
      </c>
      <c r="G33" s="11">
        <f t="shared" si="1"/>
        <v>497.15760999999998</v>
      </c>
      <c r="H33" s="11">
        <f t="shared" si="2"/>
        <v>0.26008264462809916</v>
      </c>
      <c r="I33" s="11">
        <f t="shared" si="3"/>
        <v>0.24442360373647984</v>
      </c>
      <c r="J33" s="11">
        <f t="shared" si="4"/>
        <v>0.50450624836457902</v>
      </c>
      <c r="K33" s="5">
        <v>10</v>
      </c>
      <c r="L33" s="5">
        <v>0</v>
      </c>
      <c r="M33" s="5">
        <v>0</v>
      </c>
      <c r="N33" s="5">
        <f t="shared" si="5"/>
        <v>10</v>
      </c>
      <c r="O33" s="5">
        <f t="shared" si="6"/>
        <v>100</v>
      </c>
      <c r="P33" s="5" t="s">
        <v>6</v>
      </c>
      <c r="Q33" s="5" t="s">
        <v>9</v>
      </c>
      <c r="R33" s="5">
        <v>23</v>
      </c>
      <c r="V33" s="5">
        <v>7.9</v>
      </c>
      <c r="W33" s="5">
        <v>367</v>
      </c>
      <c r="X33" s="5">
        <v>7</v>
      </c>
    </row>
    <row r="34" spans="1:24" x14ac:dyDescent="0.2">
      <c r="A34" s="9" t="s">
        <v>1</v>
      </c>
      <c r="B34" s="12">
        <v>16</v>
      </c>
      <c r="C34" s="12">
        <v>1</v>
      </c>
      <c r="D34" s="11">
        <v>5.9</v>
      </c>
      <c r="E34" s="11">
        <v>1208.5999999999999</v>
      </c>
      <c r="F34" s="11">
        <f t="shared" si="0"/>
        <v>3.71346</v>
      </c>
      <c r="G34" s="11">
        <f t="shared" si="1"/>
        <v>994.31521999999995</v>
      </c>
      <c r="H34" s="11">
        <f t="shared" si="2"/>
        <v>0.51149586776859501</v>
      </c>
      <c r="I34" s="11">
        <f t="shared" si="3"/>
        <v>0.48884720747295968</v>
      </c>
      <c r="J34" s="11">
        <f t="shared" si="4"/>
        <v>1.0003430752415547</v>
      </c>
      <c r="K34" s="5">
        <v>10</v>
      </c>
      <c r="L34" s="5">
        <v>3</v>
      </c>
      <c r="M34" s="5">
        <v>3</v>
      </c>
      <c r="N34" s="5">
        <f t="shared" si="5"/>
        <v>7</v>
      </c>
      <c r="O34" s="5">
        <f t="shared" si="6"/>
        <v>70</v>
      </c>
      <c r="P34" s="5" t="s">
        <v>6</v>
      </c>
      <c r="Q34" s="5" t="s">
        <v>9</v>
      </c>
      <c r="R34" s="5">
        <v>23</v>
      </c>
      <c r="V34" s="5">
        <v>8</v>
      </c>
      <c r="W34" s="5">
        <v>375</v>
      </c>
      <c r="X34" s="5">
        <v>7.4</v>
      </c>
    </row>
    <row r="35" spans="1:24" x14ac:dyDescent="0.2">
      <c r="A35" s="9" t="s">
        <v>1</v>
      </c>
      <c r="B35" s="12">
        <v>16</v>
      </c>
      <c r="C35" s="5">
        <v>2</v>
      </c>
      <c r="D35" s="11">
        <v>5.9</v>
      </c>
      <c r="E35" s="11">
        <v>1208.5999999999999</v>
      </c>
      <c r="F35" s="11">
        <f t="shared" si="0"/>
        <v>3.71346</v>
      </c>
      <c r="G35" s="11">
        <f t="shared" si="1"/>
        <v>994.31521999999995</v>
      </c>
      <c r="H35" s="11">
        <f t="shared" si="2"/>
        <v>0.51149586776859501</v>
      </c>
      <c r="I35" s="11">
        <f t="shared" si="3"/>
        <v>0.48884720747295968</v>
      </c>
      <c r="J35" s="11">
        <f t="shared" si="4"/>
        <v>1.0003430752415547</v>
      </c>
      <c r="K35" s="5">
        <v>10</v>
      </c>
      <c r="L35" s="5">
        <v>7</v>
      </c>
      <c r="M35" s="5">
        <v>8</v>
      </c>
      <c r="N35" s="5">
        <f t="shared" si="5"/>
        <v>3</v>
      </c>
      <c r="O35" s="5">
        <f t="shared" si="6"/>
        <v>30</v>
      </c>
      <c r="P35" s="5" t="s">
        <v>6</v>
      </c>
      <c r="Q35" s="5" t="s">
        <v>9</v>
      </c>
      <c r="R35" s="5">
        <v>23</v>
      </c>
      <c r="V35" s="5">
        <v>8</v>
      </c>
      <c r="W35" s="5">
        <v>371</v>
      </c>
      <c r="X35" s="5">
        <v>7.2</v>
      </c>
    </row>
    <row r="36" spans="1:24" x14ac:dyDescent="0.2">
      <c r="A36" s="9" t="s">
        <v>1</v>
      </c>
      <c r="B36" s="12">
        <v>17</v>
      </c>
      <c r="C36" s="12">
        <v>1</v>
      </c>
      <c r="D36" s="11">
        <v>11.8</v>
      </c>
      <c r="E36" s="11">
        <v>2417.1999999999998</v>
      </c>
      <c r="F36" s="11">
        <f t="shared" si="0"/>
        <v>7.42692</v>
      </c>
      <c r="G36" s="11">
        <f t="shared" si="1"/>
        <v>1988.6304399999999</v>
      </c>
      <c r="H36" s="11">
        <f t="shared" si="2"/>
        <v>1.02299173553719</v>
      </c>
      <c r="I36" s="11">
        <f t="shared" si="3"/>
        <v>0.97769441494591935</v>
      </c>
      <c r="J36" s="11">
        <f t="shared" si="4"/>
        <v>2.0006861504831095</v>
      </c>
      <c r="K36" s="5">
        <v>10</v>
      </c>
      <c r="L36" s="5">
        <v>5</v>
      </c>
      <c r="M36" s="5">
        <v>10</v>
      </c>
      <c r="N36" s="5">
        <f t="shared" si="5"/>
        <v>5</v>
      </c>
      <c r="O36" s="5">
        <f t="shared" si="6"/>
        <v>50</v>
      </c>
      <c r="P36" s="5" t="s">
        <v>6</v>
      </c>
      <c r="Q36" s="5" t="s">
        <v>9</v>
      </c>
      <c r="R36" s="5">
        <v>23</v>
      </c>
      <c r="V36" s="5">
        <v>8</v>
      </c>
      <c r="W36" s="5">
        <v>360</v>
      </c>
      <c r="X36" s="5">
        <v>7</v>
      </c>
    </row>
    <row r="37" spans="1:24" x14ac:dyDescent="0.2">
      <c r="A37" s="9" t="s">
        <v>1</v>
      </c>
      <c r="B37" s="12">
        <v>17</v>
      </c>
      <c r="C37" s="5">
        <v>2</v>
      </c>
      <c r="D37" s="11">
        <v>11.8</v>
      </c>
      <c r="E37" s="11">
        <v>2417.1999999999998</v>
      </c>
      <c r="F37" s="11">
        <f t="shared" si="0"/>
        <v>7.42692</v>
      </c>
      <c r="G37" s="11">
        <f t="shared" si="1"/>
        <v>1988.6304399999999</v>
      </c>
      <c r="H37" s="11">
        <f t="shared" si="2"/>
        <v>1.02299173553719</v>
      </c>
      <c r="I37" s="11">
        <f t="shared" si="3"/>
        <v>0.97769441494591935</v>
      </c>
      <c r="J37" s="11">
        <f t="shared" si="4"/>
        <v>2.0006861504831095</v>
      </c>
      <c r="K37" s="5">
        <v>10</v>
      </c>
      <c r="L37" s="5">
        <v>10</v>
      </c>
      <c r="M37" s="5">
        <v>10</v>
      </c>
      <c r="N37" s="5">
        <f t="shared" si="5"/>
        <v>0</v>
      </c>
      <c r="O37" s="5">
        <f t="shared" si="6"/>
        <v>0</v>
      </c>
      <c r="P37" s="5" t="s">
        <v>6</v>
      </c>
      <c r="Q37" s="5" t="s">
        <v>9</v>
      </c>
      <c r="R37" s="5">
        <v>23</v>
      </c>
      <c r="V37" s="5">
        <v>8</v>
      </c>
      <c r="W37" s="5">
        <v>363</v>
      </c>
      <c r="X37" s="5">
        <v>7.2</v>
      </c>
    </row>
    <row r="38" spans="1:24" x14ac:dyDescent="0.2">
      <c r="A38" s="9" t="s">
        <v>1</v>
      </c>
      <c r="B38" s="12">
        <v>18</v>
      </c>
      <c r="C38" s="12">
        <v>1</v>
      </c>
      <c r="D38" s="11">
        <v>23.6</v>
      </c>
      <c r="E38" s="11">
        <v>4834.3999999999996</v>
      </c>
      <c r="F38" s="11">
        <f t="shared" si="0"/>
        <v>14.85384</v>
      </c>
      <c r="G38" s="11">
        <f t="shared" si="1"/>
        <v>3977.2608799999998</v>
      </c>
      <c r="H38" s="11">
        <f t="shared" si="2"/>
        <v>2.0459834710743801</v>
      </c>
      <c r="I38" s="11">
        <f t="shared" si="3"/>
        <v>1.9553888298918387</v>
      </c>
      <c r="J38" s="11">
        <f t="shared" si="4"/>
        <v>4.001372300966219</v>
      </c>
      <c r="K38" s="5">
        <v>10</v>
      </c>
      <c r="L38" s="5">
        <v>10</v>
      </c>
      <c r="M38" s="5">
        <v>10</v>
      </c>
      <c r="N38" s="5">
        <f t="shared" si="5"/>
        <v>0</v>
      </c>
      <c r="O38" s="5">
        <f t="shared" si="6"/>
        <v>0</v>
      </c>
      <c r="P38" s="5" t="s">
        <v>6</v>
      </c>
      <c r="Q38" s="5" t="s">
        <v>9</v>
      </c>
      <c r="R38" s="5">
        <v>23</v>
      </c>
      <c r="V38" s="5">
        <v>8</v>
      </c>
      <c r="W38" s="5">
        <v>362</v>
      </c>
      <c r="X38" s="5">
        <v>7.2</v>
      </c>
    </row>
    <row r="39" spans="1:24" x14ac:dyDescent="0.2">
      <c r="A39" s="9" t="s">
        <v>1</v>
      </c>
      <c r="B39" s="12">
        <v>18</v>
      </c>
      <c r="C39" s="5">
        <v>2</v>
      </c>
      <c r="D39" s="11">
        <v>23.6</v>
      </c>
      <c r="E39" s="11">
        <v>4834.3999999999996</v>
      </c>
      <c r="F39" s="11">
        <f t="shared" si="0"/>
        <v>14.85384</v>
      </c>
      <c r="G39" s="11">
        <f t="shared" si="1"/>
        <v>3977.2608799999998</v>
      </c>
      <c r="H39" s="11">
        <f t="shared" si="2"/>
        <v>2.0459834710743801</v>
      </c>
      <c r="I39" s="11">
        <f t="shared" si="3"/>
        <v>1.9553888298918387</v>
      </c>
      <c r="J39" s="11">
        <f t="shared" si="4"/>
        <v>4.001372300966219</v>
      </c>
      <c r="K39" s="5">
        <v>10</v>
      </c>
      <c r="L39" s="5">
        <v>10</v>
      </c>
      <c r="M39" s="5">
        <v>10</v>
      </c>
      <c r="N39" s="5">
        <f t="shared" si="5"/>
        <v>0</v>
      </c>
      <c r="O39" s="5">
        <f t="shared" si="6"/>
        <v>0</v>
      </c>
      <c r="P39" s="5" t="s">
        <v>6</v>
      </c>
      <c r="Q39" s="5" t="s">
        <v>9</v>
      </c>
      <c r="R39" s="5">
        <v>23</v>
      </c>
      <c r="V39" s="5">
        <v>8</v>
      </c>
      <c r="W39" s="5">
        <v>362</v>
      </c>
      <c r="X39" s="5">
        <v>7</v>
      </c>
    </row>
    <row r="40" spans="1:24" x14ac:dyDescent="0.2">
      <c r="A40" s="9" t="s">
        <v>1</v>
      </c>
      <c r="B40" s="12">
        <v>19</v>
      </c>
      <c r="C40" s="12">
        <v>1</v>
      </c>
      <c r="D40" s="11">
        <v>0.5</v>
      </c>
      <c r="E40" s="11">
        <v>202.4</v>
      </c>
      <c r="F40" s="11">
        <f t="shared" si="0"/>
        <v>0.31469999999999998</v>
      </c>
      <c r="G40" s="11">
        <f t="shared" si="1"/>
        <v>166.51447999999999</v>
      </c>
      <c r="H40" s="11">
        <f t="shared" si="2"/>
        <v>4.3347107438016529E-2</v>
      </c>
      <c r="I40" s="11">
        <f t="shared" si="3"/>
        <v>8.1865526057030472E-2</v>
      </c>
      <c r="J40" s="11">
        <f t="shared" si="4"/>
        <v>0.12521263349504699</v>
      </c>
      <c r="K40" s="5">
        <v>10</v>
      </c>
      <c r="L40" s="5">
        <v>0</v>
      </c>
      <c r="M40" s="5">
        <v>0</v>
      </c>
      <c r="N40" s="5">
        <f t="shared" si="5"/>
        <v>10</v>
      </c>
      <c r="O40" s="5">
        <f t="shared" si="6"/>
        <v>100</v>
      </c>
      <c r="P40" s="5" t="s">
        <v>6</v>
      </c>
      <c r="Q40" s="5" t="s">
        <v>9</v>
      </c>
      <c r="R40" s="5">
        <v>23</v>
      </c>
      <c r="S40" s="5">
        <v>8.1999999999999993</v>
      </c>
      <c r="T40" s="5">
        <v>333</v>
      </c>
      <c r="U40" s="5">
        <v>8.6999999999999993</v>
      </c>
      <c r="V40" s="5">
        <v>8</v>
      </c>
      <c r="W40" s="5">
        <v>361</v>
      </c>
      <c r="X40" s="5">
        <v>7</v>
      </c>
    </row>
    <row r="41" spans="1:24" x14ac:dyDescent="0.2">
      <c r="A41" s="9" t="s">
        <v>1</v>
      </c>
      <c r="B41" s="12">
        <v>19</v>
      </c>
      <c r="C41" s="5">
        <v>2</v>
      </c>
      <c r="D41" s="11">
        <v>0.5</v>
      </c>
      <c r="E41" s="11">
        <v>202.4</v>
      </c>
      <c r="F41" s="11">
        <f t="shared" si="0"/>
        <v>0.31469999999999998</v>
      </c>
      <c r="G41" s="11">
        <f t="shared" si="1"/>
        <v>166.51447999999999</v>
      </c>
      <c r="H41" s="11">
        <f t="shared" si="2"/>
        <v>4.3347107438016529E-2</v>
      </c>
      <c r="I41" s="11">
        <f t="shared" si="3"/>
        <v>8.1865526057030472E-2</v>
      </c>
      <c r="J41" s="11">
        <f t="shared" si="4"/>
        <v>0.12521263349504699</v>
      </c>
      <c r="K41" s="5">
        <v>10</v>
      </c>
      <c r="L41" s="5">
        <v>0</v>
      </c>
      <c r="M41" s="5">
        <v>0</v>
      </c>
      <c r="N41" s="5">
        <f t="shared" si="5"/>
        <v>10</v>
      </c>
      <c r="O41" s="5">
        <f t="shared" si="6"/>
        <v>100</v>
      </c>
      <c r="P41" s="5" t="s">
        <v>6</v>
      </c>
      <c r="Q41" s="5" t="s">
        <v>9</v>
      </c>
      <c r="R41" s="5">
        <v>23</v>
      </c>
      <c r="V41" s="5">
        <v>8</v>
      </c>
      <c r="W41" s="5">
        <v>364</v>
      </c>
      <c r="X41" s="5">
        <v>7.1</v>
      </c>
    </row>
    <row r="42" spans="1:24" x14ac:dyDescent="0.2">
      <c r="A42" s="9" t="s">
        <v>1</v>
      </c>
      <c r="B42" s="12">
        <v>20</v>
      </c>
      <c r="C42" s="12">
        <v>1</v>
      </c>
      <c r="D42" s="11">
        <v>1</v>
      </c>
      <c r="E42" s="11">
        <v>404.9</v>
      </c>
      <c r="F42" s="11">
        <f t="shared" si="0"/>
        <v>0.62939999999999996</v>
      </c>
      <c r="G42" s="11">
        <f t="shared" si="1"/>
        <v>333.11122999999998</v>
      </c>
      <c r="H42" s="11">
        <f t="shared" si="2"/>
        <v>8.6694214876033057E-2</v>
      </c>
      <c r="I42" s="11">
        <f t="shared" si="3"/>
        <v>0.1637714995083579</v>
      </c>
      <c r="J42" s="11">
        <f t="shared" si="4"/>
        <v>0.25046571438439097</v>
      </c>
      <c r="K42" s="5">
        <v>10</v>
      </c>
      <c r="L42" s="5">
        <v>0</v>
      </c>
      <c r="M42" s="5">
        <v>0</v>
      </c>
      <c r="N42" s="5">
        <f t="shared" si="5"/>
        <v>10</v>
      </c>
      <c r="O42" s="5">
        <f t="shared" si="6"/>
        <v>100</v>
      </c>
      <c r="P42" s="5" t="s">
        <v>6</v>
      </c>
      <c r="Q42" s="5" t="s">
        <v>9</v>
      </c>
      <c r="R42" s="5">
        <v>23</v>
      </c>
      <c r="V42" s="5">
        <v>7.9</v>
      </c>
      <c r="W42" s="5">
        <v>367</v>
      </c>
      <c r="X42" s="5">
        <v>7</v>
      </c>
    </row>
    <row r="43" spans="1:24" x14ac:dyDescent="0.2">
      <c r="A43" s="9" t="s">
        <v>1</v>
      </c>
      <c r="B43" s="12">
        <v>20</v>
      </c>
      <c r="C43" s="5">
        <v>2</v>
      </c>
      <c r="D43" s="11">
        <v>1</v>
      </c>
      <c r="E43" s="11">
        <v>404.9</v>
      </c>
      <c r="F43" s="11">
        <f t="shared" si="0"/>
        <v>0.62939999999999996</v>
      </c>
      <c r="G43" s="11">
        <f t="shared" si="1"/>
        <v>333.11122999999998</v>
      </c>
      <c r="H43" s="11">
        <f t="shared" si="2"/>
        <v>8.6694214876033057E-2</v>
      </c>
      <c r="I43" s="11">
        <f t="shared" si="3"/>
        <v>0.1637714995083579</v>
      </c>
      <c r="J43" s="11">
        <f t="shared" si="4"/>
        <v>0.25046571438439097</v>
      </c>
      <c r="K43" s="5">
        <v>10</v>
      </c>
      <c r="L43" s="5">
        <v>0</v>
      </c>
      <c r="M43" s="5">
        <v>0</v>
      </c>
      <c r="N43" s="5">
        <f t="shared" si="5"/>
        <v>10</v>
      </c>
      <c r="O43" s="5">
        <f t="shared" si="6"/>
        <v>100</v>
      </c>
      <c r="P43" s="5" t="s">
        <v>6</v>
      </c>
      <c r="Q43" s="5" t="s">
        <v>9</v>
      </c>
      <c r="R43" s="5">
        <v>23</v>
      </c>
      <c r="V43" s="5">
        <v>7.9</v>
      </c>
      <c r="W43" s="5">
        <v>364</v>
      </c>
      <c r="X43" s="5">
        <v>7.2</v>
      </c>
    </row>
    <row r="44" spans="1:24" x14ac:dyDescent="0.2">
      <c r="A44" s="9" t="s">
        <v>1</v>
      </c>
      <c r="B44" s="12">
        <v>21</v>
      </c>
      <c r="C44" s="12">
        <v>1</v>
      </c>
      <c r="D44" s="11">
        <v>1.9</v>
      </c>
      <c r="E44" s="11">
        <v>809.8</v>
      </c>
      <c r="F44" s="11">
        <f t="shared" si="0"/>
        <v>1.1958599999999999</v>
      </c>
      <c r="G44" s="11">
        <f t="shared" si="1"/>
        <v>666.22245999999996</v>
      </c>
      <c r="H44" s="11">
        <f t="shared" si="2"/>
        <v>0.16471900826446281</v>
      </c>
      <c r="I44" s="11">
        <f t="shared" si="3"/>
        <v>0.3275429990167158</v>
      </c>
      <c r="J44" s="11">
        <f t="shared" si="4"/>
        <v>0.49226200728117864</v>
      </c>
      <c r="K44" s="5">
        <v>10</v>
      </c>
      <c r="L44" s="5">
        <v>0</v>
      </c>
      <c r="M44" s="5">
        <v>0</v>
      </c>
      <c r="N44" s="5">
        <f t="shared" si="5"/>
        <v>10</v>
      </c>
      <c r="O44" s="5">
        <f t="shared" si="6"/>
        <v>100</v>
      </c>
      <c r="P44" s="5" t="s">
        <v>6</v>
      </c>
      <c r="Q44" s="5" t="s">
        <v>9</v>
      </c>
      <c r="R44" s="5">
        <v>23</v>
      </c>
      <c r="V44" s="5">
        <v>8</v>
      </c>
      <c r="W44" s="5">
        <v>358</v>
      </c>
      <c r="X44" s="5">
        <v>7.2</v>
      </c>
    </row>
    <row r="45" spans="1:24" x14ac:dyDescent="0.2">
      <c r="A45" s="9" t="s">
        <v>1</v>
      </c>
      <c r="B45" s="12">
        <v>21</v>
      </c>
      <c r="C45" s="5">
        <v>2</v>
      </c>
      <c r="D45" s="11">
        <v>1.9</v>
      </c>
      <c r="E45" s="11">
        <v>809.8</v>
      </c>
      <c r="F45" s="11">
        <f t="shared" si="0"/>
        <v>1.1958599999999999</v>
      </c>
      <c r="G45" s="11">
        <f t="shared" si="1"/>
        <v>666.22245999999996</v>
      </c>
      <c r="H45" s="11">
        <f t="shared" si="2"/>
        <v>0.16471900826446281</v>
      </c>
      <c r="I45" s="11">
        <f t="shared" si="3"/>
        <v>0.3275429990167158</v>
      </c>
      <c r="J45" s="11">
        <f t="shared" si="4"/>
        <v>0.49226200728117864</v>
      </c>
      <c r="K45" s="5">
        <v>10</v>
      </c>
      <c r="L45" s="5">
        <v>0</v>
      </c>
      <c r="M45" s="5">
        <v>0</v>
      </c>
      <c r="N45" s="5">
        <f t="shared" si="5"/>
        <v>10</v>
      </c>
      <c r="O45" s="5">
        <f t="shared" si="6"/>
        <v>100</v>
      </c>
      <c r="P45" s="5" t="s">
        <v>6</v>
      </c>
      <c r="Q45" s="5" t="s">
        <v>9</v>
      </c>
      <c r="R45" s="5">
        <v>23</v>
      </c>
      <c r="V45" s="5">
        <v>8</v>
      </c>
      <c r="W45" s="5">
        <v>356</v>
      </c>
      <c r="X45" s="5">
        <v>7.2</v>
      </c>
    </row>
    <row r="46" spans="1:24" x14ac:dyDescent="0.2">
      <c r="A46" s="9" t="s">
        <v>1</v>
      </c>
      <c r="B46" s="12">
        <v>22</v>
      </c>
      <c r="C46" s="12">
        <v>1</v>
      </c>
      <c r="D46" s="11">
        <v>3.9</v>
      </c>
      <c r="E46" s="11">
        <v>1619.5</v>
      </c>
      <c r="F46" s="11">
        <f t="shared" si="0"/>
        <v>2.4546599999999996</v>
      </c>
      <c r="G46" s="11">
        <f t="shared" si="1"/>
        <v>1332.36265</v>
      </c>
      <c r="H46" s="11">
        <f t="shared" si="2"/>
        <v>0.33810743801652887</v>
      </c>
      <c r="I46" s="11">
        <f t="shared" si="3"/>
        <v>0.65504555063913472</v>
      </c>
      <c r="J46" s="11">
        <f t="shared" si="4"/>
        <v>0.99315298865566359</v>
      </c>
      <c r="K46" s="5">
        <v>10</v>
      </c>
      <c r="L46" s="5">
        <v>1</v>
      </c>
      <c r="M46" s="5">
        <v>4</v>
      </c>
      <c r="N46" s="5">
        <f t="shared" si="5"/>
        <v>9</v>
      </c>
      <c r="O46" s="5">
        <f t="shared" si="6"/>
        <v>90</v>
      </c>
      <c r="P46" s="5" t="s">
        <v>6</v>
      </c>
      <c r="Q46" s="5" t="s">
        <v>9</v>
      </c>
      <c r="R46" s="5">
        <v>23</v>
      </c>
      <c r="V46" s="5">
        <v>8</v>
      </c>
      <c r="W46" s="5">
        <v>352</v>
      </c>
      <c r="X46" s="5">
        <v>7</v>
      </c>
    </row>
    <row r="47" spans="1:24" x14ac:dyDescent="0.2">
      <c r="A47" s="9" t="s">
        <v>1</v>
      </c>
      <c r="B47" s="12">
        <v>22</v>
      </c>
      <c r="C47" s="5">
        <v>2</v>
      </c>
      <c r="D47" s="11">
        <v>3.9</v>
      </c>
      <c r="E47" s="11">
        <v>1619.5</v>
      </c>
      <c r="F47" s="11">
        <f t="shared" si="0"/>
        <v>2.4546599999999996</v>
      </c>
      <c r="G47" s="11">
        <f t="shared" si="1"/>
        <v>1332.36265</v>
      </c>
      <c r="H47" s="11">
        <f t="shared" si="2"/>
        <v>0.33810743801652887</v>
      </c>
      <c r="I47" s="11">
        <f t="shared" si="3"/>
        <v>0.65504555063913472</v>
      </c>
      <c r="J47" s="11">
        <f t="shared" si="4"/>
        <v>0.99315298865566359</v>
      </c>
      <c r="K47" s="5">
        <v>10</v>
      </c>
      <c r="L47" s="5">
        <v>3</v>
      </c>
      <c r="M47" s="5">
        <v>4</v>
      </c>
      <c r="N47" s="5">
        <f t="shared" si="5"/>
        <v>7</v>
      </c>
      <c r="O47" s="5">
        <f t="shared" si="6"/>
        <v>70</v>
      </c>
      <c r="P47" s="5" t="s">
        <v>6</v>
      </c>
      <c r="Q47" s="5" t="s">
        <v>9</v>
      </c>
      <c r="R47" s="5">
        <v>23</v>
      </c>
      <c r="V47" s="5">
        <v>8</v>
      </c>
      <c r="W47" s="5">
        <v>359</v>
      </c>
      <c r="X47" s="5">
        <v>7.1</v>
      </c>
    </row>
    <row r="48" spans="1:24" x14ac:dyDescent="0.2">
      <c r="A48" s="9" t="s">
        <v>1</v>
      </c>
      <c r="B48" s="12">
        <v>23</v>
      </c>
      <c r="C48" s="12">
        <v>1</v>
      </c>
      <c r="D48" s="11">
        <v>7.8</v>
      </c>
      <c r="E48" s="11">
        <v>3239.1</v>
      </c>
      <c r="F48" s="11">
        <f t="shared" si="0"/>
        <v>4.9093199999999992</v>
      </c>
      <c r="G48" s="11">
        <f t="shared" si="1"/>
        <v>2664.8075699999999</v>
      </c>
      <c r="H48" s="11">
        <f t="shared" si="2"/>
        <v>0.67621487603305774</v>
      </c>
      <c r="I48" s="11">
        <f t="shared" si="3"/>
        <v>1.3101315486725664</v>
      </c>
      <c r="J48" s="11">
        <f t="shared" si="4"/>
        <v>1.9863464247056242</v>
      </c>
      <c r="K48" s="5">
        <v>10</v>
      </c>
      <c r="L48" s="5">
        <v>10</v>
      </c>
      <c r="M48" s="5">
        <v>10</v>
      </c>
      <c r="N48" s="5">
        <f t="shared" si="5"/>
        <v>0</v>
      </c>
      <c r="O48" s="5">
        <f t="shared" si="6"/>
        <v>0</v>
      </c>
      <c r="P48" s="5" t="s">
        <v>6</v>
      </c>
      <c r="Q48" s="5" t="s">
        <v>9</v>
      </c>
      <c r="R48" s="5">
        <v>23</v>
      </c>
      <c r="V48" s="5">
        <v>8</v>
      </c>
      <c r="W48" s="5">
        <v>360</v>
      </c>
      <c r="X48" s="5">
        <v>7.1</v>
      </c>
    </row>
    <row r="49" spans="1:24" x14ac:dyDescent="0.2">
      <c r="A49" s="9" t="s">
        <v>1</v>
      </c>
      <c r="B49" s="12">
        <v>23</v>
      </c>
      <c r="C49" s="5">
        <v>2</v>
      </c>
      <c r="D49" s="11">
        <v>7.8</v>
      </c>
      <c r="E49" s="11">
        <v>3239.1</v>
      </c>
      <c r="F49" s="11">
        <f t="shared" si="0"/>
        <v>4.9093199999999992</v>
      </c>
      <c r="G49" s="11">
        <f t="shared" si="1"/>
        <v>2664.8075699999999</v>
      </c>
      <c r="H49" s="11">
        <f t="shared" si="2"/>
        <v>0.67621487603305774</v>
      </c>
      <c r="I49" s="11">
        <f t="shared" si="3"/>
        <v>1.3101315486725664</v>
      </c>
      <c r="J49" s="11">
        <f t="shared" si="4"/>
        <v>1.9863464247056242</v>
      </c>
      <c r="K49" s="5">
        <v>10</v>
      </c>
      <c r="L49" s="5">
        <v>10</v>
      </c>
      <c r="M49" s="5">
        <v>10</v>
      </c>
      <c r="N49" s="5">
        <f t="shared" si="5"/>
        <v>0</v>
      </c>
      <c r="O49" s="5">
        <f t="shared" si="6"/>
        <v>0</v>
      </c>
      <c r="P49" s="5" t="s">
        <v>6</v>
      </c>
      <c r="Q49" s="5" t="s">
        <v>9</v>
      </c>
      <c r="R49" s="5">
        <v>23</v>
      </c>
      <c r="V49" s="5">
        <v>8</v>
      </c>
      <c r="W49" s="5">
        <v>367</v>
      </c>
      <c r="X49" s="5">
        <v>6.9</v>
      </c>
    </row>
    <row r="50" spans="1:24" x14ac:dyDescent="0.2">
      <c r="A50" s="9" t="s">
        <v>1</v>
      </c>
      <c r="B50" s="12">
        <v>24</v>
      </c>
      <c r="C50" s="12">
        <v>1</v>
      </c>
      <c r="D50" s="11">
        <v>15.6</v>
      </c>
      <c r="E50" s="11">
        <v>6478.1</v>
      </c>
      <c r="F50" s="11">
        <f t="shared" si="0"/>
        <v>9.8186399999999985</v>
      </c>
      <c r="G50" s="11">
        <f t="shared" si="1"/>
        <v>5329.53287</v>
      </c>
      <c r="H50" s="11">
        <f t="shared" si="2"/>
        <v>1.3524297520661155</v>
      </c>
      <c r="I50" s="11">
        <f t="shared" si="3"/>
        <v>2.6202226499508359</v>
      </c>
      <c r="J50" s="11">
        <f t="shared" si="4"/>
        <v>3.9726524020169514</v>
      </c>
      <c r="K50" s="5">
        <v>10</v>
      </c>
      <c r="L50" s="5">
        <v>10</v>
      </c>
      <c r="M50" s="5">
        <v>10</v>
      </c>
      <c r="N50" s="5">
        <f t="shared" si="5"/>
        <v>0</v>
      </c>
      <c r="O50" s="5">
        <f t="shared" si="6"/>
        <v>0</v>
      </c>
      <c r="P50" s="5" t="s">
        <v>6</v>
      </c>
      <c r="Q50" s="5" t="s">
        <v>9</v>
      </c>
      <c r="R50" s="5">
        <v>23</v>
      </c>
      <c r="V50" s="5">
        <v>8</v>
      </c>
      <c r="W50" s="5">
        <v>379</v>
      </c>
      <c r="X50" s="5">
        <v>6.9</v>
      </c>
    </row>
    <row r="51" spans="1:24" x14ac:dyDescent="0.2">
      <c r="A51" s="9" t="s">
        <v>1</v>
      </c>
      <c r="B51" s="12">
        <v>24</v>
      </c>
      <c r="C51" s="5">
        <v>2</v>
      </c>
      <c r="D51" s="11">
        <v>15.6</v>
      </c>
      <c r="E51" s="11">
        <v>6478.1</v>
      </c>
      <c r="F51" s="11">
        <f t="shared" si="0"/>
        <v>9.8186399999999985</v>
      </c>
      <c r="G51" s="11">
        <f t="shared" si="1"/>
        <v>5329.53287</v>
      </c>
      <c r="H51" s="11">
        <f t="shared" si="2"/>
        <v>1.3524297520661155</v>
      </c>
      <c r="I51" s="11">
        <f t="shared" si="3"/>
        <v>2.6202226499508359</v>
      </c>
      <c r="J51" s="11">
        <f t="shared" si="4"/>
        <v>3.9726524020169514</v>
      </c>
      <c r="K51" s="5">
        <v>10</v>
      </c>
      <c r="L51" s="5">
        <v>10</v>
      </c>
      <c r="M51" s="5">
        <v>10</v>
      </c>
      <c r="N51" s="5">
        <f t="shared" si="5"/>
        <v>0</v>
      </c>
      <c r="O51" s="5">
        <f t="shared" si="6"/>
        <v>0</v>
      </c>
      <c r="P51" s="5" t="s">
        <v>6</v>
      </c>
      <c r="Q51" s="5" t="s">
        <v>9</v>
      </c>
      <c r="R51" s="5">
        <v>23</v>
      </c>
      <c r="V51" s="5">
        <v>7.9</v>
      </c>
      <c r="W51" s="5">
        <v>374</v>
      </c>
      <c r="X51" s="5">
        <v>6.9</v>
      </c>
    </row>
    <row r="52" spans="1:24" x14ac:dyDescent="0.2">
      <c r="A52" s="9" t="s">
        <v>1</v>
      </c>
      <c r="B52" s="12">
        <v>25</v>
      </c>
      <c r="C52" s="12">
        <v>1</v>
      </c>
      <c r="D52" s="11">
        <v>0</v>
      </c>
      <c r="E52" s="11">
        <v>302.2</v>
      </c>
      <c r="F52" s="11">
        <f t="shared" si="0"/>
        <v>0</v>
      </c>
      <c r="G52" s="11">
        <f t="shared" si="1"/>
        <v>248.61993999999999</v>
      </c>
      <c r="H52" s="11">
        <f t="shared" si="2"/>
        <v>0</v>
      </c>
      <c r="I52" s="11">
        <f t="shared" si="3"/>
        <v>0.1222320255653884</v>
      </c>
      <c r="J52" s="11">
        <f t="shared" si="4"/>
        <v>0.1222320255653884</v>
      </c>
      <c r="K52" s="5">
        <v>10</v>
      </c>
      <c r="L52" s="5">
        <v>0</v>
      </c>
      <c r="M52" s="5">
        <v>0</v>
      </c>
      <c r="N52" s="5">
        <f t="shared" si="5"/>
        <v>10</v>
      </c>
      <c r="O52" s="5">
        <f t="shared" si="6"/>
        <v>100</v>
      </c>
      <c r="P52" s="5" t="s">
        <v>6</v>
      </c>
      <c r="Q52" s="5" t="s">
        <v>9</v>
      </c>
      <c r="R52" s="5">
        <v>23</v>
      </c>
      <c r="S52" s="5">
        <v>8.1999999999999993</v>
      </c>
      <c r="T52" s="5">
        <v>329</v>
      </c>
      <c r="U52" s="5">
        <v>8.6999999999999993</v>
      </c>
      <c r="V52" s="5">
        <v>7.9</v>
      </c>
      <c r="W52" s="5">
        <v>371</v>
      </c>
      <c r="X52" s="5">
        <v>6.9</v>
      </c>
    </row>
    <row r="53" spans="1:24" x14ac:dyDescent="0.2">
      <c r="A53" s="9" t="s">
        <v>1</v>
      </c>
      <c r="B53" s="12">
        <v>25</v>
      </c>
      <c r="C53" s="5">
        <v>2</v>
      </c>
      <c r="D53" s="11">
        <v>0</v>
      </c>
      <c r="E53" s="11">
        <v>302.2</v>
      </c>
      <c r="F53" s="11">
        <f t="shared" si="0"/>
        <v>0</v>
      </c>
      <c r="G53" s="11">
        <f t="shared" si="1"/>
        <v>248.61993999999999</v>
      </c>
      <c r="H53" s="11">
        <f t="shared" si="2"/>
        <v>0</v>
      </c>
      <c r="I53" s="11">
        <f t="shared" si="3"/>
        <v>0.1222320255653884</v>
      </c>
      <c r="J53" s="11">
        <f t="shared" si="4"/>
        <v>0.1222320255653884</v>
      </c>
      <c r="K53" s="5">
        <v>10</v>
      </c>
      <c r="L53" s="5">
        <v>0</v>
      </c>
      <c r="M53" s="5">
        <v>0</v>
      </c>
      <c r="N53" s="5">
        <f t="shared" si="5"/>
        <v>10</v>
      </c>
      <c r="O53" s="5">
        <f t="shared" si="6"/>
        <v>100</v>
      </c>
      <c r="P53" s="5" t="s">
        <v>6</v>
      </c>
      <c r="Q53" s="5" t="s">
        <v>9</v>
      </c>
      <c r="R53" s="5">
        <v>23</v>
      </c>
      <c r="V53" s="5">
        <v>8</v>
      </c>
      <c r="W53" s="5">
        <v>371</v>
      </c>
      <c r="X53" s="5">
        <v>6.9</v>
      </c>
    </row>
    <row r="54" spans="1:24" x14ac:dyDescent="0.2">
      <c r="A54" s="9" t="s">
        <v>1</v>
      </c>
      <c r="B54" s="12">
        <v>26</v>
      </c>
      <c r="C54" s="12">
        <v>1</v>
      </c>
      <c r="D54" s="11">
        <v>0</v>
      </c>
      <c r="E54" s="11">
        <v>604.29999999999995</v>
      </c>
      <c r="F54" s="11">
        <f t="shared" si="0"/>
        <v>0</v>
      </c>
      <c r="G54" s="11">
        <f t="shared" si="1"/>
        <v>497.15760999999998</v>
      </c>
      <c r="H54" s="11">
        <f t="shared" si="2"/>
        <v>0</v>
      </c>
      <c r="I54" s="11">
        <f t="shared" si="3"/>
        <v>0.24442360373647984</v>
      </c>
      <c r="J54" s="11">
        <f t="shared" si="4"/>
        <v>0.24442360373647984</v>
      </c>
      <c r="K54" s="5">
        <v>10</v>
      </c>
      <c r="L54" s="5">
        <v>0</v>
      </c>
      <c r="M54" s="5">
        <v>0</v>
      </c>
      <c r="N54" s="5">
        <f t="shared" si="5"/>
        <v>10</v>
      </c>
      <c r="O54" s="5">
        <f t="shared" si="6"/>
        <v>100</v>
      </c>
      <c r="P54" s="5" t="s">
        <v>6</v>
      </c>
      <c r="Q54" s="5" t="s">
        <v>9</v>
      </c>
      <c r="R54" s="5">
        <v>23</v>
      </c>
      <c r="V54" s="5">
        <v>8</v>
      </c>
      <c r="W54" s="5">
        <v>360</v>
      </c>
      <c r="X54" s="5">
        <v>7</v>
      </c>
    </row>
    <row r="55" spans="1:24" x14ac:dyDescent="0.2">
      <c r="A55" s="9" t="s">
        <v>1</v>
      </c>
      <c r="B55" s="12">
        <v>26</v>
      </c>
      <c r="C55" s="5">
        <v>2</v>
      </c>
      <c r="D55" s="11">
        <v>0</v>
      </c>
      <c r="E55" s="11">
        <v>604.29999999999995</v>
      </c>
      <c r="F55" s="11">
        <f t="shared" si="0"/>
        <v>0</v>
      </c>
      <c r="G55" s="11">
        <f t="shared" si="1"/>
        <v>497.15760999999998</v>
      </c>
      <c r="H55" s="11">
        <f t="shared" si="2"/>
        <v>0</v>
      </c>
      <c r="I55" s="11">
        <f t="shared" si="3"/>
        <v>0.24442360373647984</v>
      </c>
      <c r="J55" s="11">
        <f t="shared" si="4"/>
        <v>0.24442360373647984</v>
      </c>
      <c r="K55" s="5">
        <v>10</v>
      </c>
      <c r="L55" s="5">
        <v>0</v>
      </c>
      <c r="M55" s="5">
        <v>0</v>
      </c>
      <c r="N55" s="5">
        <f t="shared" si="5"/>
        <v>10</v>
      </c>
      <c r="O55" s="5">
        <f t="shared" si="6"/>
        <v>100</v>
      </c>
      <c r="P55" s="5" t="s">
        <v>6</v>
      </c>
      <c r="Q55" s="5" t="s">
        <v>9</v>
      </c>
      <c r="R55" s="5">
        <v>23</v>
      </c>
      <c r="V55" s="5">
        <v>8</v>
      </c>
      <c r="W55" s="5">
        <v>366</v>
      </c>
      <c r="X55" s="5">
        <v>7</v>
      </c>
    </row>
    <row r="56" spans="1:24" x14ac:dyDescent="0.2">
      <c r="A56" s="9" t="s">
        <v>1</v>
      </c>
      <c r="B56" s="12">
        <v>27</v>
      </c>
      <c r="C56" s="12">
        <v>1</v>
      </c>
      <c r="D56" s="11">
        <v>0</v>
      </c>
      <c r="E56" s="11">
        <v>1208.5999999999999</v>
      </c>
      <c r="F56" s="11">
        <f t="shared" si="0"/>
        <v>0</v>
      </c>
      <c r="G56" s="11">
        <f t="shared" si="1"/>
        <v>994.31521999999995</v>
      </c>
      <c r="H56" s="11">
        <f t="shared" si="2"/>
        <v>0</v>
      </c>
      <c r="I56" s="11">
        <f t="shared" si="3"/>
        <v>0.48884720747295968</v>
      </c>
      <c r="J56" s="11">
        <f t="shared" si="4"/>
        <v>0.48884720747295968</v>
      </c>
      <c r="K56" s="5">
        <v>10</v>
      </c>
      <c r="L56" s="5">
        <v>0</v>
      </c>
      <c r="M56" s="5">
        <v>0</v>
      </c>
      <c r="N56" s="5">
        <f t="shared" si="5"/>
        <v>10</v>
      </c>
      <c r="O56" s="5">
        <f t="shared" si="6"/>
        <v>100</v>
      </c>
      <c r="P56" s="5" t="s">
        <v>6</v>
      </c>
      <c r="Q56" s="5" t="s">
        <v>9</v>
      </c>
      <c r="R56" s="5">
        <v>23</v>
      </c>
      <c r="V56" s="5">
        <v>8</v>
      </c>
      <c r="W56" s="5">
        <v>364</v>
      </c>
      <c r="X56" s="5">
        <v>7</v>
      </c>
    </row>
    <row r="57" spans="1:24" x14ac:dyDescent="0.2">
      <c r="A57" s="9" t="s">
        <v>1</v>
      </c>
      <c r="B57" s="12">
        <v>27</v>
      </c>
      <c r="C57" s="5">
        <v>2</v>
      </c>
      <c r="D57" s="11">
        <v>0</v>
      </c>
      <c r="E57" s="11">
        <v>1208.5999999999999</v>
      </c>
      <c r="F57" s="11">
        <f t="shared" si="0"/>
        <v>0</v>
      </c>
      <c r="G57" s="11">
        <f t="shared" si="1"/>
        <v>994.31521999999995</v>
      </c>
      <c r="H57" s="11">
        <f t="shared" si="2"/>
        <v>0</v>
      </c>
      <c r="I57" s="11">
        <f t="shared" si="3"/>
        <v>0.48884720747295968</v>
      </c>
      <c r="J57" s="11">
        <f t="shared" si="4"/>
        <v>0.48884720747295968</v>
      </c>
      <c r="K57" s="5">
        <v>10</v>
      </c>
      <c r="L57" s="5">
        <v>0</v>
      </c>
      <c r="M57" s="5">
        <v>0</v>
      </c>
      <c r="N57" s="5">
        <f t="shared" si="5"/>
        <v>10</v>
      </c>
      <c r="O57" s="5">
        <f t="shared" si="6"/>
        <v>100</v>
      </c>
      <c r="P57" s="5" t="s">
        <v>6</v>
      </c>
      <c r="Q57" s="5" t="s">
        <v>9</v>
      </c>
      <c r="R57" s="5">
        <v>23</v>
      </c>
      <c r="V57" s="5">
        <v>8</v>
      </c>
      <c r="W57" s="5">
        <v>368</v>
      </c>
      <c r="X57" s="5">
        <v>7.1</v>
      </c>
    </row>
    <row r="58" spans="1:24" x14ac:dyDescent="0.2">
      <c r="A58" s="9" t="s">
        <v>1</v>
      </c>
      <c r="B58" s="12">
        <v>28</v>
      </c>
      <c r="C58" s="12">
        <v>1</v>
      </c>
      <c r="D58" s="11">
        <v>0</v>
      </c>
      <c r="E58" s="11">
        <v>2417.1999999999998</v>
      </c>
      <c r="F58" s="11">
        <f t="shared" si="0"/>
        <v>0</v>
      </c>
      <c r="G58" s="11">
        <f t="shared" si="1"/>
        <v>1988.6304399999999</v>
      </c>
      <c r="H58" s="11">
        <f t="shared" si="2"/>
        <v>0</v>
      </c>
      <c r="I58" s="11">
        <f t="shared" si="3"/>
        <v>0.97769441494591935</v>
      </c>
      <c r="J58" s="11">
        <f t="shared" si="4"/>
        <v>0.97769441494591935</v>
      </c>
      <c r="K58" s="5">
        <v>10</v>
      </c>
      <c r="L58" s="5">
        <v>2</v>
      </c>
      <c r="M58" s="5">
        <v>3</v>
      </c>
      <c r="N58" s="5">
        <f t="shared" si="5"/>
        <v>8</v>
      </c>
      <c r="O58" s="5">
        <f t="shared" si="6"/>
        <v>80</v>
      </c>
      <c r="P58" s="5" t="s">
        <v>6</v>
      </c>
      <c r="Q58" s="5" t="s">
        <v>9</v>
      </c>
      <c r="R58" s="5">
        <v>23</v>
      </c>
      <c r="V58" s="5">
        <v>7.9</v>
      </c>
      <c r="W58" s="5">
        <v>366</v>
      </c>
      <c r="X58" s="5">
        <v>6.8</v>
      </c>
    </row>
    <row r="59" spans="1:24" x14ac:dyDescent="0.2">
      <c r="A59" s="9" t="s">
        <v>1</v>
      </c>
      <c r="B59" s="12">
        <v>28</v>
      </c>
      <c r="C59" s="5">
        <v>2</v>
      </c>
      <c r="D59" s="11">
        <v>0</v>
      </c>
      <c r="E59" s="11">
        <v>2417.1999999999998</v>
      </c>
      <c r="F59" s="11">
        <f t="shared" si="0"/>
        <v>0</v>
      </c>
      <c r="G59" s="11">
        <f t="shared" si="1"/>
        <v>1988.6304399999999</v>
      </c>
      <c r="H59" s="11">
        <f t="shared" si="2"/>
        <v>0</v>
      </c>
      <c r="I59" s="11">
        <f t="shared" si="3"/>
        <v>0.97769441494591935</v>
      </c>
      <c r="J59" s="11">
        <f t="shared" si="4"/>
        <v>0.97769441494591935</v>
      </c>
      <c r="K59" s="5">
        <v>10</v>
      </c>
      <c r="L59" s="5">
        <v>6</v>
      </c>
      <c r="M59" s="5">
        <v>6</v>
      </c>
      <c r="N59" s="5">
        <f t="shared" si="5"/>
        <v>4</v>
      </c>
      <c r="O59" s="5">
        <f t="shared" si="6"/>
        <v>40</v>
      </c>
      <c r="P59" s="5" t="s">
        <v>6</v>
      </c>
      <c r="Q59" s="5" t="s">
        <v>9</v>
      </c>
      <c r="R59" s="5">
        <v>23</v>
      </c>
      <c r="V59" s="5">
        <v>7.9</v>
      </c>
      <c r="W59" s="5">
        <v>367</v>
      </c>
      <c r="X59" s="5">
        <v>6.8</v>
      </c>
    </row>
    <row r="60" spans="1:24" x14ac:dyDescent="0.2">
      <c r="A60" s="9" t="s">
        <v>1</v>
      </c>
      <c r="B60" s="12">
        <v>29</v>
      </c>
      <c r="C60" s="12">
        <v>1</v>
      </c>
      <c r="D60" s="11">
        <v>0</v>
      </c>
      <c r="E60" s="11">
        <v>4834.3999999999996</v>
      </c>
      <c r="F60" s="11">
        <f t="shared" si="0"/>
        <v>0</v>
      </c>
      <c r="G60" s="11">
        <f t="shared" si="1"/>
        <v>3977.2608799999998</v>
      </c>
      <c r="H60" s="11">
        <f t="shared" si="2"/>
        <v>0</v>
      </c>
      <c r="I60" s="11">
        <f t="shared" si="3"/>
        <v>1.9553888298918387</v>
      </c>
      <c r="J60" s="11">
        <f t="shared" si="4"/>
        <v>1.9553888298918387</v>
      </c>
      <c r="K60" s="5">
        <v>10</v>
      </c>
      <c r="L60" s="5">
        <v>10</v>
      </c>
      <c r="M60" s="5">
        <v>10</v>
      </c>
      <c r="N60" s="5">
        <f t="shared" si="5"/>
        <v>0</v>
      </c>
      <c r="O60" s="5">
        <f t="shared" si="6"/>
        <v>0</v>
      </c>
      <c r="P60" s="5" t="s">
        <v>6</v>
      </c>
      <c r="Q60" s="5" t="s">
        <v>9</v>
      </c>
      <c r="R60" s="5">
        <v>23</v>
      </c>
      <c r="V60" s="5">
        <v>7.9</v>
      </c>
      <c r="W60" s="5">
        <v>366</v>
      </c>
      <c r="X60" s="5">
        <v>6.8</v>
      </c>
    </row>
    <row r="61" spans="1:24" x14ac:dyDescent="0.2">
      <c r="A61" s="9" t="s">
        <v>1</v>
      </c>
      <c r="B61" s="12">
        <v>29</v>
      </c>
      <c r="C61" s="5">
        <v>2</v>
      </c>
      <c r="D61" s="11">
        <v>0</v>
      </c>
      <c r="E61" s="11">
        <v>4834.3999999999996</v>
      </c>
      <c r="F61" s="11">
        <f t="shared" si="0"/>
        <v>0</v>
      </c>
      <c r="G61" s="11">
        <f t="shared" si="1"/>
        <v>3977.2608799999998</v>
      </c>
      <c r="H61" s="11">
        <f t="shared" si="2"/>
        <v>0</v>
      </c>
      <c r="I61" s="11">
        <f t="shared" si="3"/>
        <v>1.9553888298918387</v>
      </c>
      <c r="J61" s="11">
        <f t="shared" si="4"/>
        <v>1.9553888298918387</v>
      </c>
      <c r="K61" s="5">
        <v>10</v>
      </c>
      <c r="L61" s="5">
        <v>10</v>
      </c>
      <c r="M61" s="5">
        <v>10</v>
      </c>
      <c r="N61" s="5">
        <f t="shared" si="5"/>
        <v>0</v>
      </c>
      <c r="O61" s="5">
        <f t="shared" si="6"/>
        <v>0</v>
      </c>
      <c r="P61" s="5" t="s">
        <v>6</v>
      </c>
      <c r="Q61" s="5" t="s">
        <v>9</v>
      </c>
      <c r="R61" s="5">
        <v>23</v>
      </c>
      <c r="V61" s="5">
        <v>8</v>
      </c>
      <c r="W61" s="5">
        <v>367</v>
      </c>
      <c r="X61" s="5">
        <v>7</v>
      </c>
    </row>
    <row r="62" spans="1:24" x14ac:dyDescent="0.2">
      <c r="A62" s="9" t="s">
        <v>1</v>
      </c>
      <c r="B62" s="12">
        <v>30</v>
      </c>
      <c r="C62" s="5">
        <v>1</v>
      </c>
      <c r="D62" s="11">
        <v>0</v>
      </c>
      <c r="E62" s="11">
        <v>9668.7999999999993</v>
      </c>
      <c r="F62" s="11">
        <f t="shared" si="0"/>
        <v>0</v>
      </c>
      <c r="G62" s="11">
        <f t="shared" si="1"/>
        <v>7954.5217599999996</v>
      </c>
      <c r="H62" s="11">
        <f t="shared" si="2"/>
        <v>0</v>
      </c>
      <c r="I62" s="11">
        <f t="shared" si="3"/>
        <v>3.9107776597836774</v>
      </c>
      <c r="J62" s="11">
        <f t="shared" si="4"/>
        <v>3.9107776597836774</v>
      </c>
      <c r="K62" s="5">
        <v>10</v>
      </c>
      <c r="L62" s="5">
        <v>10</v>
      </c>
      <c r="M62" s="5">
        <v>10</v>
      </c>
      <c r="N62" s="5">
        <f t="shared" si="5"/>
        <v>0</v>
      </c>
      <c r="O62" s="5">
        <f t="shared" si="6"/>
        <v>0</v>
      </c>
      <c r="P62" s="5" t="s">
        <v>6</v>
      </c>
      <c r="Q62" s="5" t="s">
        <v>9</v>
      </c>
      <c r="R62" s="5">
        <v>23</v>
      </c>
      <c r="V62" s="5">
        <v>8</v>
      </c>
      <c r="W62" s="5">
        <v>361</v>
      </c>
      <c r="X62" s="5">
        <v>7.2</v>
      </c>
    </row>
    <row r="63" spans="1:24" x14ac:dyDescent="0.2">
      <c r="A63" s="9" t="s">
        <v>1</v>
      </c>
      <c r="B63" s="12">
        <v>30</v>
      </c>
      <c r="C63" s="5">
        <v>2</v>
      </c>
      <c r="D63" s="11">
        <v>0</v>
      </c>
      <c r="E63" s="11">
        <v>9668.7999999999993</v>
      </c>
      <c r="F63" s="11">
        <f t="shared" si="0"/>
        <v>0</v>
      </c>
      <c r="G63" s="11">
        <f t="shared" si="1"/>
        <v>7954.5217599999996</v>
      </c>
      <c r="H63" s="11">
        <f t="shared" si="2"/>
        <v>0</v>
      </c>
      <c r="I63" s="11">
        <f t="shared" si="3"/>
        <v>3.9107776597836774</v>
      </c>
      <c r="J63" s="11">
        <f t="shared" si="4"/>
        <v>3.9107776597836774</v>
      </c>
      <c r="K63" s="5">
        <v>10</v>
      </c>
      <c r="L63" s="5">
        <v>10</v>
      </c>
      <c r="M63" s="5">
        <v>10</v>
      </c>
      <c r="N63" s="5">
        <f t="shared" si="5"/>
        <v>0</v>
      </c>
      <c r="O63" s="5">
        <f t="shared" si="6"/>
        <v>0</v>
      </c>
      <c r="P63" s="5" t="s">
        <v>6</v>
      </c>
      <c r="Q63" s="5" t="s">
        <v>9</v>
      </c>
      <c r="R63" s="5">
        <v>23</v>
      </c>
      <c r="V63" s="5">
        <v>8</v>
      </c>
      <c r="W63" s="5">
        <v>367</v>
      </c>
      <c r="X63" s="5">
        <v>7.1</v>
      </c>
    </row>
    <row r="64" spans="1:24" x14ac:dyDescent="0.2">
      <c r="A64" s="9" t="s">
        <v>2</v>
      </c>
      <c r="B64" s="12">
        <v>0</v>
      </c>
      <c r="C64" s="12">
        <v>1</v>
      </c>
      <c r="D64" s="11">
        <v>0</v>
      </c>
      <c r="E64" s="11">
        <v>0</v>
      </c>
      <c r="F64" s="11">
        <f>0.6782*D64</f>
        <v>0</v>
      </c>
      <c r="G64" s="11">
        <f>0.7687*E64</f>
        <v>0</v>
      </c>
      <c r="H64" s="11">
        <f>F64/43.5</f>
        <v>0</v>
      </c>
      <c r="I64" s="11">
        <f>G64/8817</f>
        <v>0</v>
      </c>
      <c r="J64" s="11">
        <f t="shared" si="4"/>
        <v>0</v>
      </c>
      <c r="K64" s="5">
        <v>10</v>
      </c>
      <c r="L64" s="5">
        <v>0</v>
      </c>
      <c r="M64" s="5">
        <v>0</v>
      </c>
      <c r="N64" s="5">
        <f t="shared" si="5"/>
        <v>10</v>
      </c>
      <c r="O64" s="5">
        <f t="shared" si="6"/>
        <v>100</v>
      </c>
      <c r="P64" s="5" t="s">
        <v>6</v>
      </c>
      <c r="Q64" s="5" t="s">
        <v>7</v>
      </c>
      <c r="R64" s="5">
        <v>23</v>
      </c>
      <c r="S64" s="5">
        <v>8.1999999999999993</v>
      </c>
      <c r="T64" s="5">
        <v>316</v>
      </c>
      <c r="U64" s="5">
        <v>8.8000000000000007</v>
      </c>
      <c r="V64" s="5">
        <v>8.3000000000000007</v>
      </c>
      <c r="W64" s="5">
        <v>383</v>
      </c>
      <c r="X64" s="5">
        <v>8.1999999999999993</v>
      </c>
    </row>
    <row r="65" spans="1:24" x14ac:dyDescent="0.2">
      <c r="A65" s="9" t="s">
        <v>2</v>
      </c>
      <c r="B65" s="12">
        <v>0</v>
      </c>
      <c r="C65" s="5">
        <v>2</v>
      </c>
      <c r="D65" s="11">
        <v>0</v>
      </c>
      <c r="E65" s="11">
        <v>0</v>
      </c>
      <c r="F65" s="11">
        <f t="shared" ref="F65:F123" si="7">0.6782*D65</f>
        <v>0</v>
      </c>
      <c r="G65" s="11">
        <f t="shared" ref="G65:G125" si="8">0.7687*E65</f>
        <v>0</v>
      </c>
      <c r="H65" s="11">
        <f t="shared" ref="H65:H125" si="9">F65/43.5</f>
        <v>0</v>
      </c>
      <c r="I65" s="11">
        <f t="shared" ref="I65:I125" si="10">G65/8817</f>
        <v>0</v>
      </c>
      <c r="J65" s="11">
        <f t="shared" si="4"/>
        <v>0</v>
      </c>
      <c r="K65" s="5">
        <v>10</v>
      </c>
      <c r="L65" s="5">
        <v>0</v>
      </c>
      <c r="M65" s="5">
        <v>0</v>
      </c>
      <c r="N65" s="5">
        <f t="shared" si="5"/>
        <v>10</v>
      </c>
      <c r="O65" s="5">
        <f t="shared" si="6"/>
        <v>100</v>
      </c>
      <c r="P65" s="5" t="s">
        <v>6</v>
      </c>
      <c r="Q65" s="5" t="s">
        <v>7</v>
      </c>
      <c r="R65" s="5">
        <v>23</v>
      </c>
      <c r="V65" s="5">
        <v>8.3000000000000007</v>
      </c>
      <c r="W65" s="5">
        <v>371</v>
      </c>
      <c r="X65" s="5">
        <v>8.1999999999999993</v>
      </c>
    </row>
    <row r="66" spans="1:24" x14ac:dyDescent="0.2">
      <c r="A66" s="9" t="s">
        <v>2</v>
      </c>
      <c r="B66" s="12">
        <v>1</v>
      </c>
      <c r="C66" s="12">
        <v>1</v>
      </c>
      <c r="D66" s="11">
        <v>5.7</v>
      </c>
      <c r="E66" s="11">
        <v>0</v>
      </c>
      <c r="F66" s="11">
        <f t="shared" si="7"/>
        <v>3.8657400000000002</v>
      </c>
      <c r="G66" s="11">
        <f t="shared" si="8"/>
        <v>0</v>
      </c>
      <c r="H66" s="11">
        <f t="shared" si="9"/>
        <v>8.8867586206896554E-2</v>
      </c>
      <c r="I66" s="11">
        <f t="shared" si="10"/>
        <v>0</v>
      </c>
      <c r="J66" s="11">
        <f t="shared" si="4"/>
        <v>8.8867586206896554E-2</v>
      </c>
      <c r="K66" s="5">
        <v>10</v>
      </c>
      <c r="L66" s="5">
        <v>0</v>
      </c>
      <c r="M66" s="5">
        <v>0</v>
      </c>
      <c r="N66" s="5">
        <f t="shared" si="5"/>
        <v>10</v>
      </c>
      <c r="O66" s="5">
        <f t="shared" si="6"/>
        <v>100</v>
      </c>
      <c r="P66" s="5" t="s">
        <v>6</v>
      </c>
      <c r="Q66" s="5" t="s">
        <v>7</v>
      </c>
      <c r="R66" s="5">
        <v>23</v>
      </c>
      <c r="S66" s="5">
        <v>8.1999999999999993</v>
      </c>
      <c r="T66" s="5">
        <v>313</v>
      </c>
      <c r="U66" s="5">
        <v>8.9</v>
      </c>
      <c r="V66" s="5">
        <v>8.3000000000000007</v>
      </c>
      <c r="W66" s="5">
        <v>372</v>
      </c>
      <c r="X66" s="5">
        <v>8.1999999999999993</v>
      </c>
    </row>
    <row r="67" spans="1:24" x14ac:dyDescent="0.2">
      <c r="A67" s="9" t="s">
        <v>2</v>
      </c>
      <c r="B67" s="12">
        <v>1</v>
      </c>
      <c r="C67" s="5">
        <v>2</v>
      </c>
      <c r="D67" s="11">
        <v>5.7</v>
      </c>
      <c r="E67" s="11">
        <v>0</v>
      </c>
      <c r="F67" s="11">
        <f t="shared" si="7"/>
        <v>3.8657400000000002</v>
      </c>
      <c r="G67" s="11">
        <f t="shared" si="8"/>
        <v>0</v>
      </c>
      <c r="H67" s="11">
        <f t="shared" si="9"/>
        <v>8.8867586206896554E-2</v>
      </c>
      <c r="I67" s="11">
        <f t="shared" si="10"/>
        <v>0</v>
      </c>
      <c r="J67" s="11">
        <f t="shared" ref="J67:J130" si="11">SUM(H67:I67)</f>
        <v>8.8867586206896554E-2</v>
      </c>
      <c r="K67" s="5">
        <v>10</v>
      </c>
      <c r="L67" s="5">
        <v>0</v>
      </c>
      <c r="M67" s="5">
        <v>0</v>
      </c>
      <c r="N67" s="5">
        <f t="shared" si="5"/>
        <v>10</v>
      </c>
      <c r="O67" s="5">
        <f t="shared" ref="O67:O130" si="12">N67*10</f>
        <v>100</v>
      </c>
      <c r="P67" s="5" t="s">
        <v>6</v>
      </c>
      <c r="Q67" s="5" t="s">
        <v>7</v>
      </c>
      <c r="R67" s="5">
        <v>23</v>
      </c>
      <c r="V67" s="5">
        <v>8.3000000000000007</v>
      </c>
      <c r="W67" s="5">
        <v>364</v>
      </c>
      <c r="X67" s="5">
        <v>8.1999999999999993</v>
      </c>
    </row>
    <row r="68" spans="1:24" x14ac:dyDescent="0.2">
      <c r="A68" s="9" t="s">
        <v>2</v>
      </c>
      <c r="B68" s="12">
        <v>2</v>
      </c>
      <c r="C68" s="12">
        <v>1</v>
      </c>
      <c r="D68" s="11">
        <v>11.4</v>
      </c>
      <c r="E68" s="11">
        <v>0</v>
      </c>
      <c r="F68" s="11">
        <f t="shared" si="7"/>
        <v>7.7314800000000004</v>
      </c>
      <c r="G68" s="11">
        <f t="shared" si="8"/>
        <v>0</v>
      </c>
      <c r="H68" s="11">
        <f t="shared" si="9"/>
        <v>0.17773517241379311</v>
      </c>
      <c r="I68" s="11">
        <f t="shared" si="10"/>
        <v>0</v>
      </c>
      <c r="J68" s="11">
        <f t="shared" si="11"/>
        <v>0.17773517241379311</v>
      </c>
      <c r="K68" s="5">
        <v>10</v>
      </c>
      <c r="L68" s="5">
        <v>0</v>
      </c>
      <c r="M68" s="5">
        <v>0</v>
      </c>
      <c r="N68" s="5">
        <f t="shared" si="5"/>
        <v>10</v>
      </c>
      <c r="O68" s="5">
        <f t="shared" si="12"/>
        <v>100</v>
      </c>
      <c r="P68" s="5" t="s">
        <v>6</v>
      </c>
      <c r="Q68" s="5" t="s">
        <v>7</v>
      </c>
      <c r="R68" s="5">
        <v>23</v>
      </c>
      <c r="V68" s="5">
        <v>8.3000000000000007</v>
      </c>
      <c r="W68" s="5">
        <v>372</v>
      </c>
      <c r="X68" s="5">
        <v>8.1999999999999993</v>
      </c>
    </row>
    <row r="69" spans="1:24" x14ac:dyDescent="0.2">
      <c r="A69" s="9" t="s">
        <v>2</v>
      </c>
      <c r="B69" s="12">
        <v>2</v>
      </c>
      <c r="C69" s="5">
        <v>2</v>
      </c>
      <c r="D69" s="11">
        <v>11.4</v>
      </c>
      <c r="E69" s="11">
        <v>0</v>
      </c>
      <c r="F69" s="11">
        <f t="shared" si="7"/>
        <v>7.7314800000000004</v>
      </c>
      <c r="G69" s="11">
        <f t="shared" si="8"/>
        <v>0</v>
      </c>
      <c r="H69" s="11">
        <f t="shared" si="9"/>
        <v>0.17773517241379311</v>
      </c>
      <c r="I69" s="11">
        <f t="shared" si="10"/>
        <v>0</v>
      </c>
      <c r="J69" s="11">
        <f t="shared" si="11"/>
        <v>0.17773517241379311</v>
      </c>
      <c r="K69" s="5">
        <v>10</v>
      </c>
      <c r="L69" s="5">
        <v>0</v>
      </c>
      <c r="M69" s="5">
        <v>0</v>
      </c>
      <c r="N69" s="5">
        <f t="shared" si="5"/>
        <v>10</v>
      </c>
      <c r="O69" s="5">
        <f t="shared" si="12"/>
        <v>100</v>
      </c>
      <c r="P69" s="5" t="s">
        <v>6</v>
      </c>
      <c r="Q69" s="5" t="s">
        <v>7</v>
      </c>
      <c r="R69" s="5">
        <v>23</v>
      </c>
      <c r="V69" s="5">
        <v>8.3000000000000007</v>
      </c>
      <c r="W69" s="5">
        <v>364</v>
      </c>
      <c r="X69" s="5">
        <v>8.1999999999999993</v>
      </c>
    </row>
    <row r="70" spans="1:24" x14ac:dyDescent="0.2">
      <c r="A70" s="9" t="s">
        <v>2</v>
      </c>
      <c r="B70" s="12">
        <v>3</v>
      </c>
      <c r="C70" s="12">
        <v>1</v>
      </c>
      <c r="D70" s="11">
        <v>22.7</v>
      </c>
      <c r="E70" s="11">
        <v>0</v>
      </c>
      <c r="F70" s="11">
        <f t="shared" si="7"/>
        <v>15.39514</v>
      </c>
      <c r="G70" s="11">
        <f t="shared" si="8"/>
        <v>0</v>
      </c>
      <c r="H70" s="11">
        <f t="shared" si="9"/>
        <v>0.35391126436781606</v>
      </c>
      <c r="I70" s="11">
        <f t="shared" si="10"/>
        <v>0</v>
      </c>
      <c r="J70" s="11">
        <f t="shared" si="11"/>
        <v>0.35391126436781606</v>
      </c>
      <c r="K70" s="5">
        <v>10</v>
      </c>
      <c r="L70" s="5">
        <v>0</v>
      </c>
      <c r="M70" s="5">
        <v>10</v>
      </c>
      <c r="N70" s="5">
        <f t="shared" si="5"/>
        <v>10</v>
      </c>
      <c r="O70" s="5">
        <f t="shared" si="12"/>
        <v>100</v>
      </c>
      <c r="P70" s="5" t="s">
        <v>6</v>
      </c>
      <c r="Q70" s="5" t="s">
        <v>7</v>
      </c>
      <c r="R70" s="5">
        <v>23</v>
      </c>
      <c r="V70" s="5">
        <v>8.3000000000000007</v>
      </c>
      <c r="W70" s="5">
        <v>386</v>
      </c>
      <c r="X70" s="5">
        <v>8.1999999999999993</v>
      </c>
    </row>
    <row r="71" spans="1:24" x14ac:dyDescent="0.2">
      <c r="A71" s="9" t="s">
        <v>2</v>
      </c>
      <c r="B71" s="12">
        <v>3</v>
      </c>
      <c r="C71" s="5">
        <v>2</v>
      </c>
      <c r="D71" s="11">
        <v>22.7</v>
      </c>
      <c r="E71" s="11">
        <v>0</v>
      </c>
      <c r="F71" s="11">
        <f t="shared" si="7"/>
        <v>15.39514</v>
      </c>
      <c r="G71" s="11">
        <f t="shared" si="8"/>
        <v>0</v>
      </c>
      <c r="H71" s="11">
        <f t="shared" si="9"/>
        <v>0.35391126436781606</v>
      </c>
      <c r="I71" s="11">
        <f t="shared" si="10"/>
        <v>0</v>
      </c>
      <c r="J71" s="11">
        <f t="shared" si="11"/>
        <v>0.35391126436781606</v>
      </c>
      <c r="K71" s="5">
        <v>10</v>
      </c>
      <c r="L71" s="5">
        <v>0</v>
      </c>
      <c r="M71" s="5">
        <v>10</v>
      </c>
      <c r="N71" s="5">
        <f t="shared" si="5"/>
        <v>10</v>
      </c>
      <c r="O71" s="5">
        <f t="shared" si="12"/>
        <v>100</v>
      </c>
      <c r="P71" s="5" t="s">
        <v>6</v>
      </c>
      <c r="Q71" s="5" t="s">
        <v>7</v>
      </c>
      <c r="R71" s="5">
        <v>23</v>
      </c>
      <c r="V71" s="5">
        <v>8.3000000000000007</v>
      </c>
      <c r="W71" s="5">
        <v>371</v>
      </c>
      <c r="X71" s="5">
        <v>8.1999999999999993</v>
      </c>
    </row>
    <row r="72" spans="1:24" x14ac:dyDescent="0.2">
      <c r="A72" s="9" t="s">
        <v>2</v>
      </c>
      <c r="B72" s="12">
        <v>4</v>
      </c>
      <c r="C72" s="12">
        <v>1</v>
      </c>
      <c r="D72" s="11">
        <v>45.4</v>
      </c>
      <c r="E72" s="11">
        <v>0</v>
      </c>
      <c r="F72" s="11">
        <f t="shared" si="7"/>
        <v>30.790279999999999</v>
      </c>
      <c r="G72" s="11">
        <f t="shared" si="8"/>
        <v>0</v>
      </c>
      <c r="H72" s="11">
        <f t="shared" si="9"/>
        <v>0.70782252873563212</v>
      </c>
      <c r="I72" s="11">
        <f t="shared" si="10"/>
        <v>0</v>
      </c>
      <c r="J72" s="11">
        <f t="shared" si="11"/>
        <v>0.70782252873563212</v>
      </c>
      <c r="K72" s="5">
        <v>10</v>
      </c>
      <c r="L72" s="5">
        <v>0</v>
      </c>
      <c r="M72" s="5">
        <v>10</v>
      </c>
      <c r="N72" s="5">
        <f t="shared" si="5"/>
        <v>10</v>
      </c>
      <c r="O72" s="5">
        <f t="shared" si="12"/>
        <v>100</v>
      </c>
      <c r="P72" s="5" t="s">
        <v>6</v>
      </c>
      <c r="Q72" s="5" t="s">
        <v>7</v>
      </c>
      <c r="R72" s="5">
        <v>23</v>
      </c>
      <c r="V72" s="5">
        <v>8.3000000000000007</v>
      </c>
      <c r="W72" s="5">
        <v>373</v>
      </c>
      <c r="X72" s="5">
        <v>8</v>
      </c>
    </row>
    <row r="73" spans="1:24" x14ac:dyDescent="0.2">
      <c r="A73" s="9" t="s">
        <v>2</v>
      </c>
      <c r="B73" s="12">
        <v>4</v>
      </c>
      <c r="C73" s="5">
        <v>2</v>
      </c>
      <c r="D73" s="11">
        <v>45.4</v>
      </c>
      <c r="E73" s="11">
        <v>0</v>
      </c>
      <c r="F73" s="11">
        <f t="shared" si="7"/>
        <v>30.790279999999999</v>
      </c>
      <c r="G73" s="11">
        <f t="shared" si="8"/>
        <v>0</v>
      </c>
      <c r="H73" s="11">
        <f t="shared" si="9"/>
        <v>0.70782252873563212</v>
      </c>
      <c r="I73" s="11">
        <f t="shared" si="10"/>
        <v>0</v>
      </c>
      <c r="J73" s="11">
        <f t="shared" si="11"/>
        <v>0.70782252873563212</v>
      </c>
      <c r="K73" s="5">
        <v>10</v>
      </c>
      <c r="L73" s="5">
        <v>0</v>
      </c>
      <c r="M73" s="5">
        <v>10</v>
      </c>
      <c r="N73" s="5">
        <f t="shared" si="5"/>
        <v>10</v>
      </c>
      <c r="O73" s="5">
        <f t="shared" si="12"/>
        <v>100</v>
      </c>
      <c r="P73" s="5" t="s">
        <v>6</v>
      </c>
      <c r="Q73" s="5" t="s">
        <v>7</v>
      </c>
      <c r="R73" s="5">
        <v>23</v>
      </c>
      <c r="V73" s="5">
        <v>8.3000000000000007</v>
      </c>
      <c r="W73" s="5">
        <v>366</v>
      </c>
      <c r="X73" s="5">
        <v>8.1</v>
      </c>
    </row>
    <row r="74" spans="1:24" x14ac:dyDescent="0.2">
      <c r="A74" s="9" t="s">
        <v>2</v>
      </c>
      <c r="B74" s="12">
        <v>5</v>
      </c>
      <c r="C74" s="12">
        <v>1</v>
      </c>
      <c r="D74" s="11">
        <v>90.8</v>
      </c>
      <c r="E74" s="11">
        <v>0</v>
      </c>
      <c r="F74" s="11">
        <f t="shared" si="7"/>
        <v>61.580559999999998</v>
      </c>
      <c r="G74" s="11">
        <f t="shared" si="8"/>
        <v>0</v>
      </c>
      <c r="H74" s="11">
        <f t="shared" si="9"/>
        <v>1.4156450574712642</v>
      </c>
      <c r="I74" s="11">
        <f t="shared" si="10"/>
        <v>0</v>
      </c>
      <c r="J74" s="11">
        <f t="shared" si="11"/>
        <v>1.4156450574712642</v>
      </c>
      <c r="K74" s="5">
        <v>10</v>
      </c>
      <c r="L74" s="5">
        <v>10</v>
      </c>
      <c r="M74" s="5">
        <v>10</v>
      </c>
      <c r="N74" s="5">
        <f t="shared" si="5"/>
        <v>0</v>
      </c>
      <c r="O74" s="5">
        <f t="shared" si="12"/>
        <v>0</v>
      </c>
      <c r="P74" s="5" t="s">
        <v>6</v>
      </c>
      <c r="Q74" s="5" t="s">
        <v>7</v>
      </c>
      <c r="R74" s="5">
        <v>23</v>
      </c>
      <c r="V74" s="5">
        <v>8.1</v>
      </c>
      <c r="W74" s="5">
        <v>372</v>
      </c>
      <c r="X74" s="5">
        <v>7.1</v>
      </c>
    </row>
    <row r="75" spans="1:24" x14ac:dyDescent="0.2">
      <c r="A75" s="9" t="s">
        <v>2</v>
      </c>
      <c r="B75" s="12">
        <v>5</v>
      </c>
      <c r="C75" s="5">
        <v>2</v>
      </c>
      <c r="D75" s="11">
        <v>90.8</v>
      </c>
      <c r="E75" s="11">
        <v>0</v>
      </c>
      <c r="F75" s="11">
        <f t="shared" si="7"/>
        <v>61.580559999999998</v>
      </c>
      <c r="G75" s="11">
        <f t="shared" si="8"/>
        <v>0</v>
      </c>
      <c r="H75" s="11">
        <f t="shared" si="9"/>
        <v>1.4156450574712642</v>
      </c>
      <c r="I75" s="11">
        <f t="shared" si="10"/>
        <v>0</v>
      </c>
      <c r="J75" s="11">
        <f t="shared" si="11"/>
        <v>1.4156450574712642</v>
      </c>
      <c r="K75" s="5">
        <v>10</v>
      </c>
      <c r="L75" s="5">
        <v>10</v>
      </c>
      <c r="M75" s="5">
        <v>10</v>
      </c>
      <c r="N75" s="5">
        <f t="shared" si="5"/>
        <v>0</v>
      </c>
      <c r="O75" s="5">
        <f t="shared" si="12"/>
        <v>0</v>
      </c>
      <c r="P75" s="5" t="s">
        <v>6</v>
      </c>
      <c r="Q75" s="5" t="s">
        <v>7</v>
      </c>
      <c r="R75" s="5">
        <v>23</v>
      </c>
      <c r="V75" s="5">
        <v>8.1</v>
      </c>
      <c r="W75" s="5">
        <v>378</v>
      </c>
      <c r="X75" s="5">
        <v>7.7</v>
      </c>
    </row>
    <row r="76" spans="1:24" x14ac:dyDescent="0.2">
      <c r="A76" s="9" t="s">
        <v>2</v>
      </c>
      <c r="B76" s="12">
        <v>6</v>
      </c>
      <c r="C76" s="12">
        <v>1</v>
      </c>
      <c r="D76" s="11">
        <v>181.6</v>
      </c>
      <c r="E76" s="11">
        <v>0</v>
      </c>
      <c r="F76" s="11">
        <f t="shared" si="7"/>
        <v>123.16112</v>
      </c>
      <c r="G76" s="11">
        <f t="shared" si="8"/>
        <v>0</v>
      </c>
      <c r="H76" s="11">
        <f t="shared" si="9"/>
        <v>2.8312901149425285</v>
      </c>
      <c r="I76" s="11">
        <f t="shared" si="10"/>
        <v>0</v>
      </c>
      <c r="J76" s="11">
        <f t="shared" si="11"/>
        <v>2.8312901149425285</v>
      </c>
      <c r="K76" s="5">
        <v>10</v>
      </c>
      <c r="L76" s="5">
        <v>10</v>
      </c>
      <c r="M76" s="5">
        <v>10</v>
      </c>
      <c r="N76" s="5">
        <f t="shared" si="5"/>
        <v>0</v>
      </c>
      <c r="O76" s="5">
        <f t="shared" si="12"/>
        <v>0</v>
      </c>
      <c r="P76" s="5" t="s">
        <v>6</v>
      </c>
      <c r="Q76" s="5" t="s">
        <v>7</v>
      </c>
      <c r="R76" s="5">
        <v>23</v>
      </c>
      <c r="V76" s="5">
        <v>8.1</v>
      </c>
      <c r="W76" s="5">
        <v>367</v>
      </c>
      <c r="X76" s="5">
        <v>7.3</v>
      </c>
    </row>
    <row r="77" spans="1:24" x14ac:dyDescent="0.2">
      <c r="A77" s="9" t="s">
        <v>2</v>
      </c>
      <c r="B77" s="12">
        <v>6</v>
      </c>
      <c r="C77" s="5">
        <v>2</v>
      </c>
      <c r="D77" s="11">
        <v>181.6</v>
      </c>
      <c r="E77" s="11">
        <v>0</v>
      </c>
      <c r="F77" s="11">
        <f t="shared" si="7"/>
        <v>123.16112</v>
      </c>
      <c r="G77" s="11">
        <f t="shared" si="8"/>
        <v>0</v>
      </c>
      <c r="H77" s="11">
        <f t="shared" si="9"/>
        <v>2.8312901149425285</v>
      </c>
      <c r="I77" s="11">
        <f t="shared" si="10"/>
        <v>0</v>
      </c>
      <c r="J77" s="11">
        <f t="shared" si="11"/>
        <v>2.8312901149425285</v>
      </c>
      <c r="K77" s="5">
        <v>10</v>
      </c>
      <c r="L77" s="5">
        <v>10</v>
      </c>
      <c r="M77" s="5">
        <v>10</v>
      </c>
      <c r="N77" s="5">
        <f t="shared" si="5"/>
        <v>0</v>
      </c>
      <c r="O77" s="5">
        <f t="shared" si="12"/>
        <v>0</v>
      </c>
      <c r="P77" s="5" t="s">
        <v>6</v>
      </c>
      <c r="Q77" s="5" t="s">
        <v>7</v>
      </c>
      <c r="R77" s="5">
        <v>23</v>
      </c>
      <c r="V77" s="5">
        <v>8.1999999999999993</v>
      </c>
      <c r="W77" s="5">
        <v>381</v>
      </c>
      <c r="X77" s="5">
        <v>7.4</v>
      </c>
    </row>
    <row r="78" spans="1:24" x14ac:dyDescent="0.2">
      <c r="A78" s="9" t="s">
        <v>2</v>
      </c>
      <c r="B78" s="12">
        <v>7</v>
      </c>
      <c r="C78" s="12">
        <v>1</v>
      </c>
      <c r="D78" s="11">
        <v>3.8</v>
      </c>
      <c r="E78" s="11">
        <v>456.7</v>
      </c>
      <c r="F78" s="11">
        <f t="shared" si="7"/>
        <v>2.5771600000000001</v>
      </c>
      <c r="G78" s="11">
        <f t="shared" si="8"/>
        <v>351.06529</v>
      </c>
      <c r="H78" s="11">
        <f t="shared" si="9"/>
        <v>5.9245057471264372E-2</v>
      </c>
      <c r="I78" s="11">
        <f t="shared" si="10"/>
        <v>3.9816864012702735E-2</v>
      </c>
      <c r="J78" s="11">
        <f t="shared" si="11"/>
        <v>9.9061921483967114E-2</v>
      </c>
      <c r="K78" s="5">
        <v>10</v>
      </c>
      <c r="L78" s="5">
        <v>0</v>
      </c>
      <c r="M78" s="5">
        <v>0</v>
      </c>
      <c r="N78" s="5">
        <f t="shared" si="5"/>
        <v>10</v>
      </c>
      <c r="O78" s="5">
        <f t="shared" si="12"/>
        <v>100</v>
      </c>
      <c r="P78" s="5" t="s">
        <v>6</v>
      </c>
      <c r="Q78" s="5" t="s">
        <v>7</v>
      </c>
      <c r="R78" s="5">
        <v>23</v>
      </c>
      <c r="S78" s="5">
        <v>8.1999999999999993</v>
      </c>
      <c r="T78" s="5">
        <v>313</v>
      </c>
      <c r="U78" s="5">
        <v>8.8000000000000007</v>
      </c>
      <c r="V78" s="5">
        <v>8.1999999999999993</v>
      </c>
      <c r="W78" s="5">
        <v>372</v>
      </c>
      <c r="X78" s="5">
        <v>8.1</v>
      </c>
    </row>
    <row r="79" spans="1:24" x14ac:dyDescent="0.2">
      <c r="A79" s="9" t="s">
        <v>2</v>
      </c>
      <c r="B79" s="12">
        <v>7</v>
      </c>
      <c r="C79" s="5">
        <v>2</v>
      </c>
      <c r="D79" s="11">
        <v>3.8</v>
      </c>
      <c r="E79" s="11">
        <v>456.7</v>
      </c>
      <c r="F79" s="11">
        <f t="shared" si="7"/>
        <v>2.5771600000000001</v>
      </c>
      <c r="G79" s="11">
        <f t="shared" si="8"/>
        <v>351.06529</v>
      </c>
      <c r="H79" s="11">
        <f t="shared" si="9"/>
        <v>5.9245057471264372E-2</v>
      </c>
      <c r="I79" s="11">
        <f t="shared" si="10"/>
        <v>3.9816864012702735E-2</v>
      </c>
      <c r="J79" s="11">
        <f t="shared" si="11"/>
        <v>9.9061921483967114E-2</v>
      </c>
      <c r="K79" s="5">
        <v>10</v>
      </c>
      <c r="L79" s="5">
        <v>0</v>
      </c>
      <c r="M79" s="5">
        <v>0</v>
      </c>
      <c r="N79" s="5">
        <f t="shared" si="5"/>
        <v>10</v>
      </c>
      <c r="O79" s="5">
        <f t="shared" si="12"/>
        <v>100</v>
      </c>
      <c r="P79" s="5" t="s">
        <v>6</v>
      </c>
      <c r="Q79" s="5" t="s">
        <v>7</v>
      </c>
      <c r="R79" s="5">
        <v>23</v>
      </c>
      <c r="V79" s="5">
        <v>8.1999999999999993</v>
      </c>
      <c r="W79" s="5">
        <v>371</v>
      </c>
      <c r="X79" s="5">
        <v>8.3000000000000007</v>
      </c>
    </row>
    <row r="80" spans="1:24" x14ac:dyDescent="0.2">
      <c r="A80" s="9" t="s">
        <v>2</v>
      </c>
      <c r="B80" s="12">
        <v>8</v>
      </c>
      <c r="C80" s="12">
        <v>1</v>
      </c>
      <c r="D80" s="11">
        <v>7.6</v>
      </c>
      <c r="E80" s="11">
        <v>913.4</v>
      </c>
      <c r="F80" s="11">
        <f t="shared" si="7"/>
        <v>5.1543200000000002</v>
      </c>
      <c r="G80" s="11">
        <f t="shared" si="8"/>
        <v>702.13058000000001</v>
      </c>
      <c r="H80" s="11">
        <f t="shared" si="9"/>
        <v>0.11849011494252874</v>
      </c>
      <c r="I80" s="11">
        <f t="shared" si="10"/>
        <v>7.963372802540547E-2</v>
      </c>
      <c r="J80" s="11">
        <f t="shared" si="11"/>
        <v>0.19812384296793423</v>
      </c>
      <c r="K80" s="5">
        <v>10</v>
      </c>
      <c r="L80" s="5">
        <v>0</v>
      </c>
      <c r="M80" s="5">
        <v>0</v>
      </c>
      <c r="N80" s="5">
        <f t="shared" si="5"/>
        <v>10</v>
      </c>
      <c r="O80" s="5">
        <f t="shared" si="12"/>
        <v>100</v>
      </c>
      <c r="P80" s="5" t="s">
        <v>6</v>
      </c>
      <c r="Q80" s="5" t="s">
        <v>7</v>
      </c>
      <c r="R80" s="5">
        <v>23</v>
      </c>
      <c r="V80" s="5">
        <v>8.3000000000000007</v>
      </c>
      <c r="W80" s="5">
        <v>365</v>
      </c>
      <c r="X80" s="5">
        <v>8.1999999999999993</v>
      </c>
    </row>
    <row r="81" spans="1:24" x14ac:dyDescent="0.2">
      <c r="A81" s="9" t="s">
        <v>2</v>
      </c>
      <c r="B81" s="12">
        <v>8</v>
      </c>
      <c r="C81" s="5">
        <v>2</v>
      </c>
      <c r="D81" s="11">
        <v>7.6</v>
      </c>
      <c r="E81" s="11">
        <v>913.4</v>
      </c>
      <c r="F81" s="11">
        <f t="shared" si="7"/>
        <v>5.1543200000000002</v>
      </c>
      <c r="G81" s="11">
        <f t="shared" si="8"/>
        <v>702.13058000000001</v>
      </c>
      <c r="H81" s="11">
        <f t="shared" si="9"/>
        <v>0.11849011494252874</v>
      </c>
      <c r="I81" s="11">
        <f t="shared" si="10"/>
        <v>7.963372802540547E-2</v>
      </c>
      <c r="J81" s="11">
        <f t="shared" si="11"/>
        <v>0.19812384296793423</v>
      </c>
      <c r="K81" s="5">
        <v>10</v>
      </c>
      <c r="L81" s="5">
        <v>0</v>
      </c>
      <c r="M81" s="5">
        <v>0</v>
      </c>
      <c r="N81" s="5">
        <f t="shared" si="5"/>
        <v>10</v>
      </c>
      <c r="O81" s="5">
        <f t="shared" si="12"/>
        <v>100</v>
      </c>
      <c r="P81" s="5" t="s">
        <v>6</v>
      </c>
      <c r="Q81" s="5" t="s">
        <v>7</v>
      </c>
      <c r="R81" s="5">
        <v>23</v>
      </c>
      <c r="V81" s="5">
        <v>8.3000000000000007</v>
      </c>
      <c r="W81" s="5">
        <v>388</v>
      </c>
      <c r="X81" s="5">
        <v>8.1999999999999993</v>
      </c>
    </row>
    <row r="82" spans="1:24" x14ac:dyDescent="0.2">
      <c r="A82" s="9" t="s">
        <v>2</v>
      </c>
      <c r="B82" s="12">
        <v>9</v>
      </c>
      <c r="C82" s="12">
        <v>1</v>
      </c>
      <c r="D82" s="11">
        <v>15.2</v>
      </c>
      <c r="E82" s="11">
        <v>1826.7</v>
      </c>
      <c r="F82" s="11">
        <f t="shared" si="7"/>
        <v>10.30864</v>
      </c>
      <c r="G82" s="11">
        <f t="shared" si="8"/>
        <v>1404.1842900000001</v>
      </c>
      <c r="H82" s="11">
        <f t="shared" si="9"/>
        <v>0.23698022988505749</v>
      </c>
      <c r="I82" s="11">
        <f t="shared" si="10"/>
        <v>0.15925873766587276</v>
      </c>
      <c r="J82" s="11">
        <f t="shared" si="11"/>
        <v>0.39623896755093024</v>
      </c>
      <c r="K82" s="5">
        <v>10</v>
      </c>
      <c r="L82" s="5">
        <v>0</v>
      </c>
      <c r="M82" s="5">
        <v>10</v>
      </c>
      <c r="N82" s="5">
        <f t="shared" si="5"/>
        <v>10</v>
      </c>
      <c r="O82" s="5">
        <f t="shared" si="12"/>
        <v>100</v>
      </c>
      <c r="P82" s="5" t="s">
        <v>6</v>
      </c>
      <c r="Q82" s="5" t="s">
        <v>7</v>
      </c>
      <c r="R82" s="5">
        <v>23</v>
      </c>
      <c r="V82" s="5">
        <v>8.3000000000000007</v>
      </c>
      <c r="W82" s="5">
        <v>366</v>
      </c>
      <c r="X82" s="5">
        <v>8.1999999999999993</v>
      </c>
    </row>
    <row r="83" spans="1:24" x14ac:dyDescent="0.2">
      <c r="A83" s="9" t="s">
        <v>2</v>
      </c>
      <c r="B83" s="12">
        <v>9</v>
      </c>
      <c r="C83" s="5">
        <v>2</v>
      </c>
      <c r="D83" s="11">
        <v>15.2</v>
      </c>
      <c r="E83" s="11">
        <v>1826.7</v>
      </c>
      <c r="F83" s="11">
        <f t="shared" si="7"/>
        <v>10.30864</v>
      </c>
      <c r="G83" s="11">
        <f t="shared" si="8"/>
        <v>1404.1842900000001</v>
      </c>
      <c r="H83" s="11">
        <f t="shared" si="9"/>
        <v>0.23698022988505749</v>
      </c>
      <c r="I83" s="11">
        <f t="shared" si="10"/>
        <v>0.15925873766587276</v>
      </c>
      <c r="J83" s="11">
        <f t="shared" si="11"/>
        <v>0.39623896755093024</v>
      </c>
      <c r="K83" s="5">
        <v>10</v>
      </c>
      <c r="L83" s="5">
        <v>0</v>
      </c>
      <c r="M83" s="5">
        <v>10</v>
      </c>
      <c r="N83" s="5">
        <f t="shared" si="5"/>
        <v>10</v>
      </c>
      <c r="O83" s="5">
        <f t="shared" si="12"/>
        <v>100</v>
      </c>
      <c r="P83" s="5" t="s">
        <v>6</v>
      </c>
      <c r="Q83" s="5" t="s">
        <v>7</v>
      </c>
      <c r="R83" s="5">
        <v>23</v>
      </c>
      <c r="V83" s="5">
        <v>8.3000000000000007</v>
      </c>
      <c r="W83" s="5">
        <v>367</v>
      </c>
      <c r="X83" s="5">
        <v>8.1</v>
      </c>
    </row>
    <row r="84" spans="1:24" x14ac:dyDescent="0.2">
      <c r="A84" s="9" t="s">
        <v>2</v>
      </c>
      <c r="B84" s="12">
        <v>10</v>
      </c>
      <c r="C84" s="12">
        <v>1</v>
      </c>
      <c r="D84" s="11">
        <v>30.4</v>
      </c>
      <c r="E84" s="11">
        <v>3653.4</v>
      </c>
      <c r="F84" s="11">
        <f t="shared" si="7"/>
        <v>20.617280000000001</v>
      </c>
      <c r="G84" s="11">
        <f t="shared" si="8"/>
        <v>2808.3685800000003</v>
      </c>
      <c r="H84" s="11">
        <f t="shared" si="9"/>
        <v>0.47396045977011497</v>
      </c>
      <c r="I84" s="11">
        <f t="shared" si="10"/>
        <v>0.31851747533174551</v>
      </c>
      <c r="J84" s="11">
        <f t="shared" si="11"/>
        <v>0.79247793510186049</v>
      </c>
      <c r="K84" s="5">
        <v>10</v>
      </c>
      <c r="L84" s="5">
        <v>0</v>
      </c>
      <c r="M84" s="5">
        <v>10</v>
      </c>
      <c r="N84" s="5">
        <f t="shared" si="5"/>
        <v>10</v>
      </c>
      <c r="O84" s="5">
        <f t="shared" si="12"/>
        <v>100</v>
      </c>
      <c r="P84" s="5" t="s">
        <v>6</v>
      </c>
      <c r="Q84" s="5" t="s">
        <v>7</v>
      </c>
      <c r="R84" s="5">
        <v>23</v>
      </c>
      <c r="V84" s="5">
        <v>8.3000000000000007</v>
      </c>
      <c r="W84" s="5">
        <v>384</v>
      </c>
      <c r="X84" s="5">
        <v>8.1999999999999993</v>
      </c>
    </row>
    <row r="85" spans="1:24" x14ac:dyDescent="0.2">
      <c r="A85" s="9" t="s">
        <v>2</v>
      </c>
      <c r="B85" s="12">
        <v>10</v>
      </c>
      <c r="C85" s="5">
        <v>2</v>
      </c>
      <c r="D85" s="11">
        <v>30.4</v>
      </c>
      <c r="E85" s="11">
        <v>3653.4</v>
      </c>
      <c r="F85" s="11">
        <f t="shared" si="7"/>
        <v>20.617280000000001</v>
      </c>
      <c r="G85" s="11">
        <f t="shared" si="8"/>
        <v>2808.3685800000003</v>
      </c>
      <c r="H85" s="11">
        <f t="shared" si="9"/>
        <v>0.47396045977011497</v>
      </c>
      <c r="I85" s="11">
        <f t="shared" si="10"/>
        <v>0.31851747533174551</v>
      </c>
      <c r="J85" s="11">
        <f t="shared" si="11"/>
        <v>0.79247793510186049</v>
      </c>
      <c r="K85" s="5">
        <v>10</v>
      </c>
      <c r="L85" s="5">
        <v>0</v>
      </c>
      <c r="M85" s="5">
        <v>10</v>
      </c>
      <c r="N85" s="5">
        <f t="shared" si="5"/>
        <v>10</v>
      </c>
      <c r="O85" s="5">
        <f t="shared" si="12"/>
        <v>100</v>
      </c>
      <c r="P85" s="5" t="s">
        <v>6</v>
      </c>
      <c r="Q85" s="5" t="s">
        <v>7</v>
      </c>
      <c r="R85" s="5">
        <v>23</v>
      </c>
      <c r="V85" s="5">
        <v>8.3000000000000007</v>
      </c>
      <c r="W85" s="5">
        <v>370</v>
      </c>
      <c r="X85" s="5">
        <v>8.1999999999999993</v>
      </c>
    </row>
    <row r="86" spans="1:24" x14ac:dyDescent="0.2">
      <c r="A86" s="9" t="s">
        <v>2</v>
      </c>
      <c r="B86" s="12">
        <v>11</v>
      </c>
      <c r="C86" s="12">
        <v>1</v>
      </c>
      <c r="D86" s="11">
        <v>60.8</v>
      </c>
      <c r="E86" s="11">
        <v>7306.8</v>
      </c>
      <c r="F86" s="11">
        <f t="shared" si="7"/>
        <v>41.234560000000002</v>
      </c>
      <c r="G86" s="11">
        <f t="shared" si="8"/>
        <v>5616.7371600000006</v>
      </c>
      <c r="H86" s="11">
        <f t="shared" si="9"/>
        <v>0.94792091954022994</v>
      </c>
      <c r="I86" s="11">
        <f t="shared" si="10"/>
        <v>0.63703495066349103</v>
      </c>
      <c r="J86" s="11">
        <f t="shared" si="11"/>
        <v>1.584955870203721</v>
      </c>
      <c r="K86" s="5">
        <v>10</v>
      </c>
      <c r="L86" s="5">
        <v>0</v>
      </c>
      <c r="M86" s="5">
        <v>10</v>
      </c>
      <c r="N86" s="5">
        <f t="shared" si="5"/>
        <v>10</v>
      </c>
      <c r="O86" s="5">
        <f t="shared" si="12"/>
        <v>100</v>
      </c>
      <c r="P86" s="5" t="s">
        <v>6</v>
      </c>
      <c r="Q86" s="5" t="s">
        <v>7</v>
      </c>
      <c r="R86" s="5">
        <v>23</v>
      </c>
      <c r="V86" s="5">
        <v>8.3000000000000007</v>
      </c>
      <c r="W86" s="5">
        <v>383</v>
      </c>
      <c r="X86" s="5">
        <v>8.1999999999999993</v>
      </c>
    </row>
    <row r="87" spans="1:24" x14ac:dyDescent="0.2">
      <c r="A87" s="9" t="s">
        <v>2</v>
      </c>
      <c r="B87" s="12">
        <v>11</v>
      </c>
      <c r="C87" s="5">
        <v>2</v>
      </c>
      <c r="D87" s="11">
        <v>60.8</v>
      </c>
      <c r="E87" s="11">
        <v>7306.7</v>
      </c>
      <c r="F87" s="11">
        <f t="shared" si="7"/>
        <v>41.234560000000002</v>
      </c>
      <c r="G87" s="11">
        <f t="shared" si="8"/>
        <v>5616.6602899999998</v>
      </c>
      <c r="H87" s="11">
        <f t="shared" si="9"/>
        <v>0.94792091954022994</v>
      </c>
      <c r="I87" s="11">
        <f t="shared" si="10"/>
        <v>0.63702623227855282</v>
      </c>
      <c r="J87" s="11">
        <f t="shared" si="11"/>
        <v>1.5849471518187828</v>
      </c>
      <c r="K87" s="5">
        <v>10</v>
      </c>
      <c r="L87" s="5">
        <v>0</v>
      </c>
      <c r="M87" s="5">
        <v>10</v>
      </c>
      <c r="N87" s="5">
        <f t="shared" si="5"/>
        <v>10</v>
      </c>
      <c r="O87" s="5">
        <f t="shared" si="12"/>
        <v>100</v>
      </c>
      <c r="P87" s="5" t="s">
        <v>6</v>
      </c>
      <c r="Q87" s="5" t="s">
        <v>7</v>
      </c>
      <c r="R87" s="5">
        <v>23</v>
      </c>
      <c r="V87" s="5">
        <v>8.3000000000000007</v>
      </c>
      <c r="W87" s="5">
        <v>374</v>
      </c>
      <c r="X87" s="5">
        <v>8.1999999999999993</v>
      </c>
    </row>
    <row r="88" spans="1:24" x14ac:dyDescent="0.2">
      <c r="A88" s="9" t="s">
        <v>2</v>
      </c>
      <c r="B88" s="12">
        <v>12</v>
      </c>
      <c r="C88" s="12">
        <v>1</v>
      </c>
      <c r="D88" s="11">
        <v>121.7</v>
      </c>
      <c r="E88" s="11">
        <v>14613.7</v>
      </c>
      <c r="F88" s="11">
        <f t="shared" si="7"/>
        <v>82.536940000000001</v>
      </c>
      <c r="G88" s="11">
        <f t="shared" si="8"/>
        <v>11233.551190000002</v>
      </c>
      <c r="H88" s="11">
        <f t="shared" si="9"/>
        <v>1.8974009195402299</v>
      </c>
      <c r="I88" s="11">
        <f t="shared" si="10"/>
        <v>1.2740786197119203</v>
      </c>
      <c r="J88" s="11">
        <f t="shared" si="11"/>
        <v>3.1714795392521502</v>
      </c>
      <c r="K88" s="5">
        <v>10</v>
      </c>
      <c r="L88" s="5">
        <v>10</v>
      </c>
      <c r="M88" s="5">
        <v>10</v>
      </c>
      <c r="N88" s="5">
        <f t="shared" si="5"/>
        <v>0</v>
      </c>
      <c r="O88" s="5">
        <f t="shared" si="12"/>
        <v>0</v>
      </c>
      <c r="P88" s="5" t="s">
        <v>6</v>
      </c>
      <c r="Q88" s="5" t="s">
        <v>7</v>
      </c>
      <c r="R88" s="5">
        <v>23</v>
      </c>
      <c r="V88" s="5">
        <v>8.1999999999999993</v>
      </c>
      <c r="W88" s="5">
        <v>371</v>
      </c>
      <c r="X88" s="5">
        <v>7.8</v>
      </c>
    </row>
    <row r="89" spans="1:24" x14ac:dyDescent="0.2">
      <c r="A89" s="9" t="s">
        <v>2</v>
      </c>
      <c r="B89" s="12">
        <v>12</v>
      </c>
      <c r="C89" s="5">
        <v>2</v>
      </c>
      <c r="D89" s="11">
        <v>121.7</v>
      </c>
      <c r="E89" s="11">
        <v>14613.7</v>
      </c>
      <c r="F89" s="11">
        <f t="shared" si="7"/>
        <v>82.536940000000001</v>
      </c>
      <c r="G89" s="11">
        <f t="shared" si="8"/>
        <v>11233.551190000002</v>
      </c>
      <c r="H89" s="11">
        <f t="shared" si="9"/>
        <v>1.8974009195402299</v>
      </c>
      <c r="I89" s="11">
        <f t="shared" si="10"/>
        <v>1.2740786197119203</v>
      </c>
      <c r="J89" s="11">
        <f t="shared" si="11"/>
        <v>3.1714795392521502</v>
      </c>
      <c r="K89" s="5">
        <v>10</v>
      </c>
      <c r="L89" s="5">
        <v>10</v>
      </c>
      <c r="M89" s="5">
        <v>10</v>
      </c>
      <c r="N89" s="5">
        <f t="shared" si="5"/>
        <v>0</v>
      </c>
      <c r="O89" s="5">
        <f t="shared" si="12"/>
        <v>0</v>
      </c>
      <c r="P89" s="5" t="s">
        <v>6</v>
      </c>
      <c r="Q89" s="5" t="s">
        <v>7</v>
      </c>
      <c r="R89" s="5">
        <v>23</v>
      </c>
      <c r="V89" s="5">
        <v>8.1</v>
      </c>
      <c r="W89" s="5">
        <v>387</v>
      </c>
      <c r="X89" s="5">
        <v>7.6</v>
      </c>
    </row>
    <row r="90" spans="1:24" x14ac:dyDescent="0.2">
      <c r="A90" s="9" t="s">
        <v>2</v>
      </c>
      <c r="B90" s="12">
        <v>13</v>
      </c>
      <c r="C90" s="12">
        <v>1</v>
      </c>
      <c r="D90" s="11">
        <v>2.8</v>
      </c>
      <c r="E90" s="11">
        <v>691.9</v>
      </c>
      <c r="F90" s="11">
        <f t="shared" si="7"/>
        <v>1.89896</v>
      </c>
      <c r="G90" s="11">
        <f t="shared" si="8"/>
        <v>531.86352999999997</v>
      </c>
      <c r="H90" s="11">
        <f t="shared" si="9"/>
        <v>4.3654252873563219E-2</v>
      </c>
      <c r="I90" s="11">
        <f t="shared" si="10"/>
        <v>6.0322505387319945E-2</v>
      </c>
      <c r="J90" s="11">
        <f t="shared" si="11"/>
        <v>0.10397675826088316</v>
      </c>
      <c r="K90" s="5">
        <v>10</v>
      </c>
      <c r="L90" s="5">
        <v>0</v>
      </c>
      <c r="M90" s="5">
        <v>0</v>
      </c>
      <c r="N90" s="5">
        <f t="shared" si="5"/>
        <v>10</v>
      </c>
      <c r="O90" s="5">
        <f t="shared" si="12"/>
        <v>100</v>
      </c>
      <c r="P90" s="5" t="s">
        <v>6</v>
      </c>
      <c r="Q90" s="5" t="s">
        <v>7</v>
      </c>
      <c r="R90" s="5">
        <v>23</v>
      </c>
      <c r="S90" s="5">
        <v>8.1999999999999993</v>
      </c>
      <c r="T90" s="5">
        <v>312</v>
      </c>
      <c r="U90" s="5">
        <v>8.8000000000000007</v>
      </c>
      <c r="V90" s="5">
        <v>8.1999999999999993</v>
      </c>
      <c r="W90" s="5">
        <v>362</v>
      </c>
      <c r="X90" s="5">
        <v>8.1999999999999993</v>
      </c>
    </row>
    <row r="91" spans="1:24" x14ac:dyDescent="0.2">
      <c r="A91" s="9" t="s">
        <v>2</v>
      </c>
      <c r="B91" s="12">
        <v>13</v>
      </c>
      <c r="C91" s="5">
        <v>2</v>
      </c>
      <c r="D91" s="11">
        <v>2.8</v>
      </c>
      <c r="E91" s="11">
        <v>691.9</v>
      </c>
      <c r="F91" s="11">
        <f t="shared" si="7"/>
        <v>1.89896</v>
      </c>
      <c r="G91" s="11">
        <f t="shared" si="8"/>
        <v>531.86352999999997</v>
      </c>
      <c r="H91" s="11">
        <f t="shared" si="9"/>
        <v>4.3654252873563219E-2</v>
      </c>
      <c r="I91" s="11">
        <f t="shared" si="10"/>
        <v>6.0322505387319945E-2</v>
      </c>
      <c r="J91" s="11">
        <f t="shared" si="11"/>
        <v>0.10397675826088316</v>
      </c>
      <c r="K91" s="5">
        <v>10</v>
      </c>
      <c r="L91" s="5">
        <v>0</v>
      </c>
      <c r="M91" s="5">
        <v>0</v>
      </c>
      <c r="N91" s="5">
        <f t="shared" si="5"/>
        <v>10</v>
      </c>
      <c r="O91" s="5">
        <f t="shared" si="12"/>
        <v>100</v>
      </c>
      <c r="P91" s="5" t="s">
        <v>6</v>
      </c>
      <c r="Q91" s="5" t="s">
        <v>7</v>
      </c>
      <c r="R91" s="5">
        <v>23</v>
      </c>
      <c r="V91" s="5">
        <v>8.3000000000000007</v>
      </c>
      <c r="W91" s="5">
        <v>373</v>
      </c>
      <c r="X91" s="5">
        <v>8.3000000000000007</v>
      </c>
    </row>
    <row r="92" spans="1:24" x14ac:dyDescent="0.2">
      <c r="A92" s="9" t="s">
        <v>2</v>
      </c>
      <c r="B92" s="12">
        <v>14</v>
      </c>
      <c r="C92" s="12">
        <v>1</v>
      </c>
      <c r="D92" s="11">
        <v>5.7</v>
      </c>
      <c r="E92" s="11">
        <v>1383.9</v>
      </c>
      <c r="F92" s="11">
        <f t="shared" si="7"/>
        <v>3.8657400000000002</v>
      </c>
      <c r="G92" s="11">
        <f t="shared" si="8"/>
        <v>1063.80393</v>
      </c>
      <c r="H92" s="11">
        <f t="shared" si="9"/>
        <v>8.8867586206896554E-2</v>
      </c>
      <c r="I92" s="11">
        <f t="shared" si="10"/>
        <v>0.12065372915957809</v>
      </c>
      <c r="J92" s="11">
        <f t="shared" si="11"/>
        <v>0.20952131536647464</v>
      </c>
      <c r="K92" s="5">
        <v>10</v>
      </c>
      <c r="L92" s="5">
        <v>0</v>
      </c>
      <c r="M92" s="5">
        <v>0</v>
      </c>
      <c r="N92" s="5">
        <f t="shared" si="5"/>
        <v>10</v>
      </c>
      <c r="O92" s="5">
        <f t="shared" si="12"/>
        <v>100</v>
      </c>
      <c r="P92" s="5" t="s">
        <v>6</v>
      </c>
      <c r="Q92" s="5" t="s">
        <v>7</v>
      </c>
      <c r="R92" s="5">
        <v>23</v>
      </c>
      <c r="V92" s="5">
        <v>8.3000000000000007</v>
      </c>
      <c r="W92" s="5">
        <v>367</v>
      </c>
      <c r="X92" s="5">
        <v>8.3000000000000007</v>
      </c>
    </row>
    <row r="93" spans="1:24" x14ac:dyDescent="0.2">
      <c r="A93" s="9" t="s">
        <v>2</v>
      </c>
      <c r="B93" s="12">
        <v>14</v>
      </c>
      <c r="C93" s="5">
        <v>2</v>
      </c>
      <c r="D93" s="11">
        <v>5.7</v>
      </c>
      <c r="E93" s="11">
        <v>1383.9</v>
      </c>
      <c r="F93" s="11">
        <f t="shared" si="7"/>
        <v>3.8657400000000002</v>
      </c>
      <c r="G93" s="11">
        <f t="shared" si="8"/>
        <v>1063.80393</v>
      </c>
      <c r="H93" s="11">
        <f t="shared" si="9"/>
        <v>8.8867586206896554E-2</v>
      </c>
      <c r="I93" s="11">
        <f t="shared" si="10"/>
        <v>0.12065372915957809</v>
      </c>
      <c r="J93" s="11">
        <f t="shared" si="11"/>
        <v>0.20952131536647464</v>
      </c>
      <c r="K93" s="5">
        <v>10</v>
      </c>
      <c r="L93" s="5">
        <v>0</v>
      </c>
      <c r="M93" s="5">
        <v>0</v>
      </c>
      <c r="N93" s="5">
        <f t="shared" si="5"/>
        <v>10</v>
      </c>
      <c r="O93" s="5">
        <f t="shared" si="12"/>
        <v>100</v>
      </c>
      <c r="P93" s="5" t="s">
        <v>6</v>
      </c>
      <c r="Q93" s="5" t="s">
        <v>7</v>
      </c>
      <c r="R93" s="5">
        <v>23</v>
      </c>
      <c r="V93" s="5">
        <v>8.3000000000000007</v>
      </c>
      <c r="W93" s="5">
        <v>366</v>
      </c>
      <c r="X93" s="5">
        <v>8.3000000000000007</v>
      </c>
    </row>
    <row r="94" spans="1:24" x14ac:dyDescent="0.2">
      <c r="A94" s="9" t="s">
        <v>2</v>
      </c>
      <c r="B94" s="12">
        <v>15</v>
      </c>
      <c r="C94" s="12">
        <v>1</v>
      </c>
      <c r="D94" s="11">
        <v>11.4</v>
      </c>
      <c r="E94" s="11">
        <v>2767.7</v>
      </c>
      <c r="F94" s="11">
        <f t="shared" si="7"/>
        <v>7.7314800000000004</v>
      </c>
      <c r="G94" s="11">
        <f t="shared" si="8"/>
        <v>2127.5309900000002</v>
      </c>
      <c r="H94" s="11">
        <f t="shared" si="9"/>
        <v>0.17773517241379311</v>
      </c>
      <c r="I94" s="11">
        <f t="shared" si="10"/>
        <v>0.24129873993421802</v>
      </c>
      <c r="J94" s="11">
        <f t="shared" si="11"/>
        <v>0.41903391234801113</v>
      </c>
      <c r="K94" s="5">
        <v>10</v>
      </c>
      <c r="L94" s="5">
        <v>0</v>
      </c>
      <c r="M94" s="5">
        <v>0</v>
      </c>
      <c r="N94" s="5">
        <f t="shared" si="5"/>
        <v>10</v>
      </c>
      <c r="O94" s="5">
        <f t="shared" si="12"/>
        <v>100</v>
      </c>
      <c r="P94" s="5" t="s">
        <v>6</v>
      </c>
      <c r="Q94" s="5" t="s">
        <v>7</v>
      </c>
      <c r="R94" s="5">
        <v>23</v>
      </c>
      <c r="V94" s="5">
        <v>8.3000000000000007</v>
      </c>
      <c r="W94" s="5">
        <v>363</v>
      </c>
      <c r="X94" s="5">
        <v>8.1999999999999993</v>
      </c>
    </row>
    <row r="95" spans="1:24" x14ac:dyDescent="0.2">
      <c r="A95" s="9" t="s">
        <v>2</v>
      </c>
      <c r="B95" s="12">
        <v>15</v>
      </c>
      <c r="C95" s="5">
        <v>2</v>
      </c>
      <c r="D95" s="11">
        <v>11.4</v>
      </c>
      <c r="E95" s="11">
        <v>2767.7</v>
      </c>
      <c r="F95" s="11">
        <f t="shared" si="7"/>
        <v>7.7314800000000004</v>
      </c>
      <c r="G95" s="11">
        <f t="shared" si="8"/>
        <v>2127.5309900000002</v>
      </c>
      <c r="H95" s="11">
        <f t="shared" si="9"/>
        <v>0.17773517241379311</v>
      </c>
      <c r="I95" s="11">
        <f t="shared" si="10"/>
        <v>0.24129873993421802</v>
      </c>
      <c r="J95" s="11">
        <f t="shared" si="11"/>
        <v>0.41903391234801113</v>
      </c>
      <c r="K95" s="5">
        <v>10</v>
      </c>
      <c r="L95" s="5">
        <v>0</v>
      </c>
      <c r="M95" s="5">
        <v>0</v>
      </c>
      <c r="N95" s="5">
        <f t="shared" si="5"/>
        <v>10</v>
      </c>
      <c r="O95" s="5">
        <f t="shared" si="12"/>
        <v>100</v>
      </c>
      <c r="P95" s="5" t="s">
        <v>6</v>
      </c>
      <c r="Q95" s="5" t="s">
        <v>7</v>
      </c>
      <c r="R95" s="5">
        <v>23</v>
      </c>
      <c r="V95" s="5">
        <v>8.3000000000000007</v>
      </c>
      <c r="W95" s="5">
        <v>394</v>
      </c>
      <c r="X95" s="5">
        <v>8.3000000000000007</v>
      </c>
    </row>
    <row r="96" spans="1:24" x14ac:dyDescent="0.2">
      <c r="A96" s="9" t="s">
        <v>2</v>
      </c>
      <c r="B96" s="12">
        <v>16</v>
      </c>
      <c r="C96" s="12">
        <v>1</v>
      </c>
      <c r="D96" s="11">
        <v>22.7</v>
      </c>
      <c r="E96" s="11">
        <v>5535.5</v>
      </c>
      <c r="F96" s="11">
        <f t="shared" si="7"/>
        <v>15.39514</v>
      </c>
      <c r="G96" s="11">
        <f t="shared" si="8"/>
        <v>4255.1388500000003</v>
      </c>
      <c r="H96" s="11">
        <f t="shared" si="9"/>
        <v>0.35391126436781606</v>
      </c>
      <c r="I96" s="11">
        <f t="shared" si="10"/>
        <v>0.4826061982533742</v>
      </c>
      <c r="J96" s="11">
        <f t="shared" si="11"/>
        <v>0.8365174626211902</v>
      </c>
      <c r="K96" s="5">
        <v>10</v>
      </c>
      <c r="L96" s="5">
        <v>0</v>
      </c>
      <c r="M96" s="5">
        <v>10</v>
      </c>
      <c r="N96" s="5">
        <f t="shared" si="5"/>
        <v>10</v>
      </c>
      <c r="O96" s="5">
        <f t="shared" si="12"/>
        <v>100</v>
      </c>
      <c r="P96" s="5" t="s">
        <v>6</v>
      </c>
      <c r="Q96" s="5" t="s">
        <v>7</v>
      </c>
      <c r="R96" s="5">
        <v>23</v>
      </c>
      <c r="V96" s="5">
        <v>8.3000000000000007</v>
      </c>
      <c r="W96" s="5">
        <v>390</v>
      </c>
      <c r="X96" s="5">
        <v>8.1999999999999993</v>
      </c>
    </row>
    <row r="97" spans="1:24" x14ac:dyDescent="0.2">
      <c r="A97" s="9" t="s">
        <v>2</v>
      </c>
      <c r="B97" s="12">
        <v>16</v>
      </c>
      <c r="C97" s="5">
        <v>2</v>
      </c>
      <c r="D97" s="11">
        <v>22.7</v>
      </c>
      <c r="E97" s="11">
        <v>5535.5</v>
      </c>
      <c r="F97" s="11">
        <f t="shared" si="7"/>
        <v>15.39514</v>
      </c>
      <c r="G97" s="11">
        <f t="shared" si="8"/>
        <v>4255.1388500000003</v>
      </c>
      <c r="H97" s="11">
        <f t="shared" si="9"/>
        <v>0.35391126436781606</v>
      </c>
      <c r="I97" s="11">
        <f t="shared" si="10"/>
        <v>0.4826061982533742</v>
      </c>
      <c r="J97" s="11">
        <f t="shared" si="11"/>
        <v>0.8365174626211902</v>
      </c>
      <c r="K97" s="5">
        <v>10</v>
      </c>
      <c r="L97" s="5">
        <v>0</v>
      </c>
      <c r="M97" s="5">
        <v>10</v>
      </c>
      <c r="N97" s="5">
        <f t="shared" si="5"/>
        <v>10</v>
      </c>
      <c r="O97" s="5">
        <f t="shared" si="12"/>
        <v>100</v>
      </c>
      <c r="P97" s="5" t="s">
        <v>6</v>
      </c>
      <c r="Q97" s="5" t="s">
        <v>7</v>
      </c>
      <c r="R97" s="5">
        <v>23</v>
      </c>
      <c r="V97" s="5">
        <v>8.3000000000000007</v>
      </c>
      <c r="W97" s="5">
        <v>381</v>
      </c>
      <c r="X97" s="5">
        <v>8.1999999999999993</v>
      </c>
    </row>
    <row r="98" spans="1:24" x14ac:dyDescent="0.2">
      <c r="A98" s="9" t="s">
        <v>2</v>
      </c>
      <c r="B98" s="12">
        <v>17</v>
      </c>
      <c r="C98" s="12">
        <v>1</v>
      </c>
      <c r="D98" s="11">
        <v>45.4</v>
      </c>
      <c r="E98" s="11">
        <v>11071</v>
      </c>
      <c r="F98" s="11">
        <f t="shared" si="7"/>
        <v>30.790279999999999</v>
      </c>
      <c r="G98" s="11">
        <f t="shared" si="8"/>
        <v>8510.2777000000006</v>
      </c>
      <c r="H98" s="11">
        <f t="shared" si="9"/>
        <v>0.70782252873563212</v>
      </c>
      <c r="I98" s="11">
        <f t="shared" si="10"/>
        <v>0.96521239650674839</v>
      </c>
      <c r="J98" s="11">
        <f t="shared" si="11"/>
        <v>1.6730349252423804</v>
      </c>
      <c r="K98" s="5">
        <v>10</v>
      </c>
      <c r="L98" s="5">
        <v>10</v>
      </c>
      <c r="M98" s="5">
        <v>10</v>
      </c>
      <c r="N98" s="5">
        <f t="shared" si="5"/>
        <v>0</v>
      </c>
      <c r="O98" s="5">
        <f t="shared" si="12"/>
        <v>0</v>
      </c>
      <c r="P98" s="5" t="s">
        <v>6</v>
      </c>
      <c r="Q98" s="5" t="s">
        <v>7</v>
      </c>
      <c r="R98" s="5">
        <v>23</v>
      </c>
      <c r="V98" s="5">
        <v>8.1999999999999993</v>
      </c>
      <c r="W98" s="5">
        <v>393</v>
      </c>
      <c r="X98" s="5">
        <v>8.1999999999999993</v>
      </c>
    </row>
    <row r="99" spans="1:24" x14ac:dyDescent="0.2">
      <c r="A99" s="9" t="s">
        <v>2</v>
      </c>
      <c r="B99" s="12">
        <v>17</v>
      </c>
      <c r="C99" s="5">
        <v>2</v>
      </c>
      <c r="D99" s="11">
        <v>45.4</v>
      </c>
      <c r="E99" s="11">
        <v>11071</v>
      </c>
      <c r="F99" s="11">
        <f t="shared" si="7"/>
        <v>30.790279999999999</v>
      </c>
      <c r="G99" s="11">
        <f t="shared" si="8"/>
        <v>8510.2777000000006</v>
      </c>
      <c r="H99" s="11">
        <f t="shared" si="9"/>
        <v>0.70782252873563212</v>
      </c>
      <c r="I99" s="11">
        <f t="shared" si="10"/>
        <v>0.96521239650674839</v>
      </c>
      <c r="J99" s="11">
        <f t="shared" si="11"/>
        <v>1.6730349252423804</v>
      </c>
      <c r="K99" s="5">
        <v>10</v>
      </c>
      <c r="L99" s="5">
        <v>9</v>
      </c>
      <c r="M99" s="5">
        <v>10</v>
      </c>
      <c r="N99" s="5">
        <f t="shared" si="5"/>
        <v>1</v>
      </c>
      <c r="O99" s="5">
        <f t="shared" si="12"/>
        <v>10</v>
      </c>
      <c r="P99" s="5" t="s">
        <v>6</v>
      </c>
      <c r="Q99" s="5" t="s">
        <v>7</v>
      </c>
      <c r="R99" s="5">
        <v>23</v>
      </c>
      <c r="V99" s="5">
        <v>8.1999999999999993</v>
      </c>
      <c r="W99" s="5">
        <v>375</v>
      </c>
      <c r="X99" s="5">
        <v>8.1</v>
      </c>
    </row>
    <row r="100" spans="1:24" x14ac:dyDescent="0.2">
      <c r="A100" s="9" t="s">
        <v>2</v>
      </c>
      <c r="B100" s="12">
        <v>18</v>
      </c>
      <c r="C100" s="12">
        <v>1</v>
      </c>
      <c r="D100" s="11">
        <v>90.8</v>
      </c>
      <c r="E100" s="11">
        <v>22141.9</v>
      </c>
      <c r="F100" s="11">
        <f t="shared" si="7"/>
        <v>61.580559999999998</v>
      </c>
      <c r="G100" s="11">
        <f t="shared" si="8"/>
        <v>17020.478530000004</v>
      </c>
      <c r="H100" s="11">
        <f t="shared" si="9"/>
        <v>1.4156450574712642</v>
      </c>
      <c r="I100" s="11">
        <f t="shared" si="10"/>
        <v>1.930416074628559</v>
      </c>
      <c r="J100" s="11">
        <f t="shared" si="11"/>
        <v>3.3460611320998233</v>
      </c>
      <c r="K100" s="5">
        <v>10</v>
      </c>
      <c r="L100" s="5">
        <v>10</v>
      </c>
      <c r="M100" s="5">
        <v>10</v>
      </c>
      <c r="N100" s="5">
        <f t="shared" si="5"/>
        <v>0</v>
      </c>
      <c r="O100" s="5">
        <f t="shared" si="12"/>
        <v>0</v>
      </c>
      <c r="P100" s="5" t="s">
        <v>6</v>
      </c>
      <c r="Q100" s="5" t="s">
        <v>7</v>
      </c>
      <c r="R100" s="5">
        <v>23</v>
      </c>
      <c r="V100" s="5">
        <v>8.1999999999999993</v>
      </c>
      <c r="W100" s="5">
        <v>404</v>
      </c>
      <c r="X100" s="5">
        <v>8</v>
      </c>
    </row>
    <row r="101" spans="1:24" x14ac:dyDescent="0.2">
      <c r="A101" s="9" t="s">
        <v>2</v>
      </c>
      <c r="B101" s="12">
        <v>18</v>
      </c>
      <c r="C101" s="5">
        <v>2</v>
      </c>
      <c r="D101" s="11">
        <v>90.8</v>
      </c>
      <c r="E101" s="11">
        <v>22141.9</v>
      </c>
      <c r="F101" s="11">
        <f t="shared" si="7"/>
        <v>61.580559999999998</v>
      </c>
      <c r="G101" s="11">
        <f t="shared" si="8"/>
        <v>17020.478530000004</v>
      </c>
      <c r="H101" s="11">
        <f t="shared" si="9"/>
        <v>1.4156450574712642</v>
      </c>
      <c r="I101" s="11">
        <f t="shared" si="10"/>
        <v>1.930416074628559</v>
      </c>
      <c r="J101" s="11">
        <f t="shared" si="11"/>
        <v>3.3460611320998233</v>
      </c>
      <c r="K101" s="5">
        <v>10</v>
      </c>
      <c r="L101" s="5">
        <v>10</v>
      </c>
      <c r="M101" s="5">
        <v>10</v>
      </c>
      <c r="N101" s="5">
        <f t="shared" si="5"/>
        <v>0</v>
      </c>
      <c r="O101" s="5">
        <f t="shared" si="12"/>
        <v>0</v>
      </c>
      <c r="P101" s="5" t="s">
        <v>6</v>
      </c>
      <c r="Q101" s="5" t="s">
        <v>7</v>
      </c>
      <c r="R101" s="5">
        <v>23</v>
      </c>
      <c r="V101" s="5">
        <v>8.3000000000000007</v>
      </c>
      <c r="W101" s="5">
        <v>406</v>
      </c>
      <c r="X101" s="5">
        <v>8.1</v>
      </c>
    </row>
    <row r="102" spans="1:24" x14ac:dyDescent="0.2">
      <c r="A102" s="9" t="s">
        <v>2</v>
      </c>
      <c r="B102" s="12">
        <v>19</v>
      </c>
      <c r="C102" s="12">
        <v>1</v>
      </c>
      <c r="D102" s="11">
        <v>1.9</v>
      </c>
      <c r="E102" s="11">
        <v>927.2</v>
      </c>
      <c r="F102" s="11">
        <f t="shared" si="7"/>
        <v>1.2885800000000001</v>
      </c>
      <c r="G102" s="11">
        <f t="shared" si="8"/>
        <v>712.73864000000003</v>
      </c>
      <c r="H102" s="11">
        <f t="shared" si="9"/>
        <v>2.9622528735632186E-2</v>
      </c>
      <c r="I102" s="11">
        <f t="shared" si="10"/>
        <v>8.0836865146875353E-2</v>
      </c>
      <c r="J102" s="11">
        <f t="shared" si="11"/>
        <v>0.11045939388250754</v>
      </c>
      <c r="K102" s="5">
        <v>10</v>
      </c>
      <c r="L102" s="5">
        <v>0</v>
      </c>
      <c r="M102" s="5">
        <v>0</v>
      </c>
      <c r="N102" s="5">
        <f t="shared" si="5"/>
        <v>10</v>
      </c>
      <c r="O102" s="5">
        <f t="shared" si="12"/>
        <v>100</v>
      </c>
      <c r="P102" s="5" t="s">
        <v>6</v>
      </c>
      <c r="Q102" s="5" t="s">
        <v>7</v>
      </c>
      <c r="R102" s="5">
        <v>23</v>
      </c>
      <c r="S102" s="5">
        <v>8.1999999999999993</v>
      </c>
      <c r="T102" s="5">
        <v>312</v>
      </c>
      <c r="U102" s="5">
        <v>8.9</v>
      </c>
      <c r="V102" s="5">
        <v>8.3000000000000007</v>
      </c>
      <c r="W102" s="5">
        <v>374</v>
      </c>
      <c r="X102" s="5">
        <v>8.1999999999999993</v>
      </c>
    </row>
    <row r="103" spans="1:24" x14ac:dyDescent="0.2">
      <c r="A103" s="9" t="s">
        <v>2</v>
      </c>
      <c r="B103" s="12">
        <v>19</v>
      </c>
      <c r="C103" s="5">
        <v>2</v>
      </c>
      <c r="D103" s="11">
        <v>1.9</v>
      </c>
      <c r="E103" s="11">
        <v>927.2</v>
      </c>
      <c r="F103" s="11">
        <f t="shared" si="7"/>
        <v>1.2885800000000001</v>
      </c>
      <c r="G103" s="11">
        <f t="shared" si="8"/>
        <v>712.73864000000003</v>
      </c>
      <c r="H103" s="11">
        <f t="shared" si="9"/>
        <v>2.9622528735632186E-2</v>
      </c>
      <c r="I103" s="11">
        <f t="shared" si="10"/>
        <v>8.0836865146875353E-2</v>
      </c>
      <c r="J103" s="11">
        <f t="shared" si="11"/>
        <v>0.11045939388250754</v>
      </c>
      <c r="K103" s="5">
        <v>10</v>
      </c>
      <c r="L103" s="5">
        <v>0</v>
      </c>
      <c r="M103" s="5">
        <v>0</v>
      </c>
      <c r="N103" s="5">
        <f t="shared" si="5"/>
        <v>10</v>
      </c>
      <c r="O103" s="5">
        <f t="shared" si="12"/>
        <v>100</v>
      </c>
      <c r="P103" s="5" t="s">
        <v>6</v>
      </c>
      <c r="Q103" s="5" t="s">
        <v>7</v>
      </c>
      <c r="R103" s="5">
        <v>23</v>
      </c>
      <c r="V103" s="5">
        <v>8.3000000000000007</v>
      </c>
      <c r="W103" s="5">
        <v>375</v>
      </c>
      <c r="X103" s="5">
        <v>8.1999999999999993</v>
      </c>
    </row>
    <row r="104" spans="1:24" x14ac:dyDescent="0.2">
      <c r="A104" s="9" t="s">
        <v>2</v>
      </c>
      <c r="B104" s="12">
        <v>20</v>
      </c>
      <c r="C104" s="12">
        <v>1</v>
      </c>
      <c r="D104" s="11">
        <v>3.7</v>
      </c>
      <c r="E104" s="11">
        <v>1854.4</v>
      </c>
      <c r="F104" s="11">
        <f t="shared" si="7"/>
        <v>2.5093400000000003</v>
      </c>
      <c r="G104" s="11">
        <f t="shared" si="8"/>
        <v>1425.4772800000001</v>
      </c>
      <c r="H104" s="11">
        <f t="shared" si="9"/>
        <v>5.7685977011494263E-2</v>
      </c>
      <c r="I104" s="11">
        <f t="shared" si="10"/>
        <v>0.16167373029375071</v>
      </c>
      <c r="J104" s="11">
        <f t="shared" si="11"/>
        <v>0.21935970730524496</v>
      </c>
      <c r="K104" s="5">
        <v>10</v>
      </c>
      <c r="L104" s="5">
        <v>0</v>
      </c>
      <c r="M104" s="5">
        <v>0</v>
      </c>
      <c r="N104" s="5">
        <f t="shared" si="5"/>
        <v>10</v>
      </c>
      <c r="O104" s="5">
        <f t="shared" si="12"/>
        <v>100</v>
      </c>
      <c r="P104" s="5" t="s">
        <v>6</v>
      </c>
      <c r="Q104" s="5" t="s">
        <v>7</v>
      </c>
      <c r="R104" s="5">
        <v>23</v>
      </c>
      <c r="V104" s="5">
        <v>8.3000000000000007</v>
      </c>
      <c r="W104" s="5">
        <v>377</v>
      </c>
      <c r="X104" s="5">
        <v>8.3000000000000007</v>
      </c>
    </row>
    <row r="105" spans="1:24" x14ac:dyDescent="0.2">
      <c r="A105" s="9" t="s">
        <v>2</v>
      </c>
      <c r="B105" s="12">
        <v>20</v>
      </c>
      <c r="C105" s="5">
        <v>2</v>
      </c>
      <c r="D105" s="11">
        <v>3.7</v>
      </c>
      <c r="E105" s="11">
        <v>1854.4</v>
      </c>
      <c r="F105" s="11">
        <f t="shared" si="7"/>
        <v>2.5093400000000003</v>
      </c>
      <c r="G105" s="11">
        <f t="shared" si="8"/>
        <v>1425.4772800000001</v>
      </c>
      <c r="H105" s="11">
        <f t="shared" si="9"/>
        <v>5.7685977011494263E-2</v>
      </c>
      <c r="I105" s="11">
        <f t="shared" si="10"/>
        <v>0.16167373029375071</v>
      </c>
      <c r="J105" s="11">
        <f t="shared" si="11"/>
        <v>0.21935970730524496</v>
      </c>
      <c r="K105" s="5">
        <v>10</v>
      </c>
      <c r="L105" s="5">
        <v>0</v>
      </c>
      <c r="M105" s="5">
        <v>0</v>
      </c>
      <c r="N105" s="5">
        <f t="shared" si="5"/>
        <v>10</v>
      </c>
      <c r="O105" s="5">
        <f t="shared" si="12"/>
        <v>100</v>
      </c>
      <c r="P105" s="5" t="s">
        <v>6</v>
      </c>
      <c r="Q105" s="5" t="s">
        <v>7</v>
      </c>
      <c r="R105" s="5">
        <v>23</v>
      </c>
      <c r="V105" s="5">
        <v>8.3000000000000007</v>
      </c>
      <c r="W105" s="5">
        <v>380</v>
      </c>
      <c r="X105" s="5">
        <v>8.1999999999999993</v>
      </c>
    </row>
    <row r="106" spans="1:24" x14ac:dyDescent="0.2">
      <c r="A106" s="9" t="s">
        <v>2</v>
      </c>
      <c r="B106" s="12">
        <v>21</v>
      </c>
      <c r="C106" s="12">
        <v>1</v>
      </c>
      <c r="D106" s="11">
        <v>7.5</v>
      </c>
      <c r="E106" s="11">
        <v>3708.8</v>
      </c>
      <c r="F106" s="11">
        <f t="shared" si="7"/>
        <v>5.0865</v>
      </c>
      <c r="G106" s="11">
        <f t="shared" si="8"/>
        <v>2850.9545600000001</v>
      </c>
      <c r="H106" s="11">
        <f t="shared" si="9"/>
        <v>0.11693103448275863</v>
      </c>
      <c r="I106" s="11">
        <f t="shared" si="10"/>
        <v>0.32334746058750141</v>
      </c>
      <c r="J106" s="11">
        <f t="shared" si="11"/>
        <v>0.44027849507026007</v>
      </c>
      <c r="K106" s="5">
        <v>10</v>
      </c>
      <c r="L106" s="5">
        <v>0</v>
      </c>
      <c r="M106" s="5">
        <v>0</v>
      </c>
      <c r="N106" s="5">
        <f t="shared" si="5"/>
        <v>10</v>
      </c>
      <c r="O106" s="5">
        <f t="shared" si="12"/>
        <v>100</v>
      </c>
      <c r="P106" s="5" t="s">
        <v>6</v>
      </c>
      <c r="Q106" s="5" t="s">
        <v>7</v>
      </c>
      <c r="R106" s="5">
        <v>23</v>
      </c>
      <c r="V106" s="5">
        <v>8.3000000000000007</v>
      </c>
      <c r="W106" s="5">
        <v>365</v>
      </c>
      <c r="X106" s="5">
        <v>8.1999999999999993</v>
      </c>
    </row>
    <row r="107" spans="1:24" x14ac:dyDescent="0.2">
      <c r="A107" s="9" t="s">
        <v>2</v>
      </c>
      <c r="B107" s="12">
        <v>21</v>
      </c>
      <c r="C107" s="5">
        <v>2</v>
      </c>
      <c r="D107" s="11">
        <v>7.5</v>
      </c>
      <c r="E107" s="11">
        <v>3708.8</v>
      </c>
      <c r="F107" s="11">
        <f t="shared" si="7"/>
        <v>5.0865</v>
      </c>
      <c r="G107" s="11">
        <f t="shared" si="8"/>
        <v>2850.9545600000001</v>
      </c>
      <c r="H107" s="11">
        <f t="shared" si="9"/>
        <v>0.11693103448275863</v>
      </c>
      <c r="I107" s="11">
        <f t="shared" si="10"/>
        <v>0.32334746058750141</v>
      </c>
      <c r="J107" s="11">
        <f t="shared" si="11"/>
        <v>0.44027849507026007</v>
      </c>
      <c r="K107" s="5">
        <v>10</v>
      </c>
      <c r="L107" s="5">
        <v>0</v>
      </c>
      <c r="M107" s="5">
        <v>0</v>
      </c>
      <c r="N107" s="5">
        <f t="shared" si="5"/>
        <v>10</v>
      </c>
      <c r="O107" s="5">
        <f t="shared" si="12"/>
        <v>100</v>
      </c>
      <c r="P107" s="5" t="s">
        <v>6</v>
      </c>
      <c r="Q107" s="5" t="s">
        <v>7</v>
      </c>
      <c r="R107" s="5">
        <v>23</v>
      </c>
      <c r="V107" s="5">
        <v>8.3000000000000007</v>
      </c>
      <c r="W107" s="5">
        <v>366</v>
      </c>
      <c r="X107" s="5">
        <v>8.1999999999999993</v>
      </c>
    </row>
    <row r="108" spans="1:24" x14ac:dyDescent="0.2">
      <c r="A108" s="9" t="s">
        <v>2</v>
      </c>
      <c r="B108" s="12">
        <v>22</v>
      </c>
      <c r="C108" s="12">
        <v>1</v>
      </c>
      <c r="D108" s="11">
        <v>15</v>
      </c>
      <c r="E108" s="11">
        <v>7417.5</v>
      </c>
      <c r="F108" s="11">
        <f t="shared" si="7"/>
        <v>10.173</v>
      </c>
      <c r="G108" s="11">
        <f t="shared" si="8"/>
        <v>5701.8322500000004</v>
      </c>
      <c r="H108" s="11">
        <f t="shared" si="9"/>
        <v>0.23386206896551726</v>
      </c>
      <c r="I108" s="11">
        <f t="shared" si="10"/>
        <v>0.64668620279006472</v>
      </c>
      <c r="J108" s="11">
        <f t="shared" si="11"/>
        <v>0.88054827175558192</v>
      </c>
      <c r="K108" s="5">
        <v>10</v>
      </c>
      <c r="L108" s="5">
        <v>0</v>
      </c>
      <c r="M108" s="5">
        <v>10</v>
      </c>
      <c r="N108" s="5">
        <f t="shared" si="5"/>
        <v>10</v>
      </c>
      <c r="O108" s="5">
        <f t="shared" si="12"/>
        <v>100</v>
      </c>
      <c r="P108" s="5" t="s">
        <v>6</v>
      </c>
      <c r="Q108" s="5" t="s">
        <v>7</v>
      </c>
      <c r="R108" s="5">
        <v>23</v>
      </c>
      <c r="V108" s="5">
        <v>8.3000000000000007</v>
      </c>
      <c r="W108" s="5">
        <v>362</v>
      </c>
      <c r="X108" s="5">
        <v>8.1</v>
      </c>
    </row>
    <row r="109" spans="1:24" x14ac:dyDescent="0.2">
      <c r="A109" s="9" t="s">
        <v>2</v>
      </c>
      <c r="B109" s="12">
        <v>22</v>
      </c>
      <c r="C109" s="5">
        <v>2</v>
      </c>
      <c r="D109" s="11">
        <v>15</v>
      </c>
      <c r="E109" s="11">
        <v>7417.5</v>
      </c>
      <c r="F109" s="11">
        <f t="shared" si="7"/>
        <v>10.173</v>
      </c>
      <c r="G109" s="11">
        <f t="shared" si="8"/>
        <v>5701.8322500000004</v>
      </c>
      <c r="H109" s="11">
        <f t="shared" si="9"/>
        <v>0.23386206896551726</v>
      </c>
      <c r="I109" s="11">
        <f t="shared" si="10"/>
        <v>0.64668620279006472</v>
      </c>
      <c r="J109" s="11">
        <f t="shared" si="11"/>
        <v>0.88054827175558192</v>
      </c>
      <c r="K109" s="5">
        <v>10</v>
      </c>
      <c r="L109" s="5">
        <v>0</v>
      </c>
      <c r="M109" s="5">
        <v>10</v>
      </c>
      <c r="N109" s="5">
        <f t="shared" si="5"/>
        <v>10</v>
      </c>
      <c r="O109" s="5">
        <f t="shared" si="12"/>
        <v>100</v>
      </c>
      <c r="P109" s="5" t="s">
        <v>6</v>
      </c>
      <c r="Q109" s="5" t="s">
        <v>7</v>
      </c>
      <c r="R109" s="5">
        <v>23</v>
      </c>
      <c r="V109" s="5">
        <v>8.3000000000000007</v>
      </c>
      <c r="W109" s="5">
        <v>369</v>
      </c>
      <c r="X109" s="5">
        <v>8.1</v>
      </c>
    </row>
    <row r="110" spans="1:24" x14ac:dyDescent="0.2">
      <c r="A110" s="9" t="s">
        <v>2</v>
      </c>
      <c r="B110" s="12">
        <v>23</v>
      </c>
      <c r="C110" s="12">
        <v>1</v>
      </c>
      <c r="D110" s="11">
        <v>30</v>
      </c>
      <c r="E110" s="11">
        <v>14835.1</v>
      </c>
      <c r="F110" s="11">
        <f t="shared" si="7"/>
        <v>20.346</v>
      </c>
      <c r="G110" s="11">
        <f t="shared" si="8"/>
        <v>11403.741370000002</v>
      </c>
      <c r="H110" s="11">
        <f t="shared" si="9"/>
        <v>0.46772413793103451</v>
      </c>
      <c r="I110" s="11">
        <f t="shared" si="10"/>
        <v>1.2933811239650677</v>
      </c>
      <c r="J110" s="11">
        <f t="shared" si="11"/>
        <v>1.7611052618961023</v>
      </c>
      <c r="K110" s="5">
        <v>10</v>
      </c>
      <c r="L110" s="5">
        <v>10</v>
      </c>
      <c r="M110" s="5">
        <v>10</v>
      </c>
      <c r="N110" s="5">
        <f t="shared" si="5"/>
        <v>0</v>
      </c>
      <c r="O110" s="5">
        <f t="shared" si="12"/>
        <v>0</v>
      </c>
      <c r="P110" s="5" t="s">
        <v>6</v>
      </c>
      <c r="Q110" s="5" t="s">
        <v>7</v>
      </c>
      <c r="R110" s="5">
        <v>23</v>
      </c>
      <c r="V110" s="5">
        <v>8.1999999999999993</v>
      </c>
      <c r="W110" s="5">
        <v>380</v>
      </c>
      <c r="X110" s="5">
        <v>7.6</v>
      </c>
    </row>
    <row r="111" spans="1:24" x14ac:dyDescent="0.2">
      <c r="A111" s="9" t="s">
        <v>2</v>
      </c>
      <c r="B111" s="12">
        <v>23</v>
      </c>
      <c r="C111" s="5">
        <v>2</v>
      </c>
      <c r="D111" s="11">
        <v>30</v>
      </c>
      <c r="E111" s="11">
        <v>14835.1</v>
      </c>
      <c r="F111" s="11">
        <f t="shared" si="7"/>
        <v>20.346</v>
      </c>
      <c r="G111" s="11">
        <f t="shared" si="8"/>
        <v>11403.741370000002</v>
      </c>
      <c r="H111" s="11">
        <f t="shared" si="9"/>
        <v>0.46772413793103451</v>
      </c>
      <c r="I111" s="11">
        <f t="shared" si="10"/>
        <v>1.2933811239650677</v>
      </c>
      <c r="J111" s="11">
        <f t="shared" si="11"/>
        <v>1.7611052618961023</v>
      </c>
      <c r="K111" s="5">
        <v>10</v>
      </c>
      <c r="L111" s="5">
        <v>10</v>
      </c>
      <c r="M111" s="5">
        <v>10</v>
      </c>
      <c r="N111" s="5">
        <f t="shared" si="5"/>
        <v>0</v>
      </c>
      <c r="O111" s="5">
        <f t="shared" si="12"/>
        <v>0</v>
      </c>
      <c r="P111" s="5" t="s">
        <v>6</v>
      </c>
      <c r="Q111" s="5" t="s">
        <v>7</v>
      </c>
      <c r="R111" s="5">
        <v>23</v>
      </c>
      <c r="V111" s="5">
        <v>8.1</v>
      </c>
      <c r="W111" s="5">
        <v>372</v>
      </c>
      <c r="X111" s="5">
        <v>7.3</v>
      </c>
    </row>
    <row r="112" spans="1:24" x14ac:dyDescent="0.2">
      <c r="A112" s="9" t="s">
        <v>2</v>
      </c>
      <c r="B112" s="12">
        <v>24</v>
      </c>
      <c r="C112" s="12">
        <v>1</v>
      </c>
      <c r="D112" s="11">
        <v>59.9</v>
      </c>
      <c r="E112" s="11">
        <v>29670.2</v>
      </c>
      <c r="F112" s="11">
        <f t="shared" si="7"/>
        <v>40.624180000000003</v>
      </c>
      <c r="G112" s="11">
        <f t="shared" si="8"/>
        <v>22807.482740000003</v>
      </c>
      <c r="H112" s="11">
        <f t="shared" si="9"/>
        <v>0.93388919540229887</v>
      </c>
      <c r="I112" s="11">
        <f t="shared" si="10"/>
        <v>2.5867622479301353</v>
      </c>
      <c r="J112" s="11">
        <f t="shared" si="11"/>
        <v>3.5206514433324343</v>
      </c>
      <c r="K112" s="5">
        <v>10</v>
      </c>
      <c r="L112" s="5">
        <v>10</v>
      </c>
      <c r="M112" s="5">
        <v>10</v>
      </c>
      <c r="N112" s="5">
        <f t="shared" si="5"/>
        <v>0</v>
      </c>
      <c r="O112" s="5">
        <f t="shared" si="12"/>
        <v>0</v>
      </c>
      <c r="P112" s="5" t="s">
        <v>6</v>
      </c>
      <c r="Q112" s="5" t="s">
        <v>7</v>
      </c>
      <c r="R112" s="5">
        <v>23</v>
      </c>
      <c r="V112" s="5">
        <v>8.3000000000000007</v>
      </c>
      <c r="W112" s="5">
        <v>415</v>
      </c>
      <c r="X112" s="5">
        <v>8.1999999999999993</v>
      </c>
    </row>
    <row r="113" spans="1:24" x14ac:dyDescent="0.2">
      <c r="A113" s="9" t="s">
        <v>2</v>
      </c>
      <c r="B113" s="12">
        <v>24</v>
      </c>
      <c r="C113" s="5">
        <v>2</v>
      </c>
      <c r="D113" s="11">
        <v>59.9</v>
      </c>
      <c r="E113" s="11">
        <v>29670.2</v>
      </c>
      <c r="F113" s="11">
        <f t="shared" si="7"/>
        <v>40.624180000000003</v>
      </c>
      <c r="G113" s="11">
        <f t="shared" si="8"/>
        <v>22807.482740000003</v>
      </c>
      <c r="H113" s="11">
        <f t="shared" si="9"/>
        <v>0.93388919540229887</v>
      </c>
      <c r="I113" s="11">
        <f t="shared" si="10"/>
        <v>2.5867622479301353</v>
      </c>
      <c r="J113" s="11">
        <f t="shared" si="11"/>
        <v>3.5206514433324343</v>
      </c>
      <c r="K113" s="5">
        <v>10</v>
      </c>
      <c r="L113" s="5">
        <v>10</v>
      </c>
      <c r="M113" s="5">
        <v>10</v>
      </c>
      <c r="N113" s="5">
        <f t="shared" si="5"/>
        <v>0</v>
      </c>
      <c r="O113" s="5">
        <f t="shared" si="12"/>
        <v>0</v>
      </c>
      <c r="P113" s="5" t="s">
        <v>6</v>
      </c>
      <c r="Q113" s="5" t="s">
        <v>7</v>
      </c>
      <c r="R113" s="5">
        <v>23</v>
      </c>
      <c r="V113" s="5">
        <v>8.3000000000000007</v>
      </c>
      <c r="W113" s="5">
        <v>412</v>
      </c>
      <c r="X113" s="5">
        <v>8.1</v>
      </c>
    </row>
    <row r="114" spans="1:24" x14ac:dyDescent="0.2">
      <c r="A114" s="9" t="s">
        <v>2</v>
      </c>
      <c r="B114" s="12">
        <v>25</v>
      </c>
      <c r="C114" s="12">
        <v>1</v>
      </c>
      <c r="D114" s="11">
        <v>0</v>
      </c>
      <c r="E114" s="11">
        <v>1383.9</v>
      </c>
      <c r="F114" s="11">
        <f t="shared" si="7"/>
        <v>0</v>
      </c>
      <c r="G114" s="11">
        <f t="shared" si="8"/>
        <v>1063.80393</v>
      </c>
      <c r="H114" s="11">
        <f t="shared" si="9"/>
        <v>0</v>
      </c>
      <c r="I114" s="11">
        <f t="shared" si="10"/>
        <v>0.12065372915957809</v>
      </c>
      <c r="J114" s="11">
        <f t="shared" si="11"/>
        <v>0.12065372915957809</v>
      </c>
      <c r="K114" s="5">
        <v>10</v>
      </c>
      <c r="L114" s="5">
        <v>0</v>
      </c>
      <c r="M114" s="5">
        <v>0</v>
      </c>
      <c r="N114" s="5">
        <f t="shared" si="5"/>
        <v>10</v>
      </c>
      <c r="O114" s="5">
        <f t="shared" si="12"/>
        <v>100</v>
      </c>
      <c r="P114" s="5" t="s">
        <v>6</v>
      </c>
      <c r="Q114" s="5" t="s">
        <v>7</v>
      </c>
      <c r="R114" s="5">
        <v>23</v>
      </c>
      <c r="S114" s="5">
        <v>8.1999999999999993</v>
      </c>
      <c r="T114" s="5">
        <v>313</v>
      </c>
      <c r="U114" s="5">
        <v>8.9</v>
      </c>
      <c r="V114" s="5">
        <v>8.3000000000000007</v>
      </c>
      <c r="W114" s="5">
        <v>372</v>
      </c>
      <c r="X114" s="5">
        <v>8.3000000000000007</v>
      </c>
    </row>
    <row r="115" spans="1:24" x14ac:dyDescent="0.2">
      <c r="A115" s="9" t="s">
        <v>2</v>
      </c>
      <c r="B115" s="12">
        <v>25</v>
      </c>
      <c r="C115" s="5">
        <v>2</v>
      </c>
      <c r="D115" s="11">
        <v>0</v>
      </c>
      <c r="E115" s="11">
        <v>1383.9</v>
      </c>
      <c r="F115" s="11">
        <f t="shared" si="7"/>
        <v>0</v>
      </c>
      <c r="G115" s="11">
        <f t="shared" si="8"/>
        <v>1063.80393</v>
      </c>
      <c r="H115" s="11">
        <f t="shared" si="9"/>
        <v>0</v>
      </c>
      <c r="I115" s="11">
        <f t="shared" si="10"/>
        <v>0.12065372915957809</v>
      </c>
      <c r="J115" s="11">
        <f t="shared" si="11"/>
        <v>0.12065372915957809</v>
      </c>
      <c r="K115" s="5">
        <v>10</v>
      </c>
      <c r="L115" s="5">
        <v>0</v>
      </c>
      <c r="M115" s="5">
        <v>0</v>
      </c>
      <c r="N115" s="5">
        <f t="shared" si="5"/>
        <v>10</v>
      </c>
      <c r="O115" s="5">
        <f t="shared" si="12"/>
        <v>100</v>
      </c>
      <c r="P115" s="5" t="s">
        <v>6</v>
      </c>
      <c r="Q115" s="5" t="s">
        <v>7</v>
      </c>
      <c r="R115" s="5">
        <v>23</v>
      </c>
      <c r="V115" s="5">
        <v>8.3000000000000007</v>
      </c>
      <c r="W115" s="5">
        <v>399</v>
      </c>
      <c r="X115" s="5">
        <v>8.3000000000000007</v>
      </c>
    </row>
    <row r="116" spans="1:24" x14ac:dyDescent="0.2">
      <c r="A116" s="9" t="s">
        <v>2</v>
      </c>
      <c r="B116" s="12">
        <v>26</v>
      </c>
      <c r="C116" s="12">
        <v>1</v>
      </c>
      <c r="D116" s="11">
        <v>0</v>
      </c>
      <c r="E116" s="11">
        <v>2767.7</v>
      </c>
      <c r="F116" s="11">
        <f t="shared" si="7"/>
        <v>0</v>
      </c>
      <c r="G116" s="11">
        <f t="shared" si="8"/>
        <v>2127.5309900000002</v>
      </c>
      <c r="H116" s="11">
        <f t="shared" si="9"/>
        <v>0</v>
      </c>
      <c r="I116" s="11">
        <f t="shared" si="10"/>
        <v>0.24129873993421802</v>
      </c>
      <c r="J116" s="11">
        <f t="shared" si="11"/>
        <v>0.24129873993421802</v>
      </c>
      <c r="K116" s="5">
        <v>10</v>
      </c>
      <c r="L116" s="5">
        <v>0</v>
      </c>
      <c r="M116" s="5">
        <v>0</v>
      </c>
      <c r="N116" s="5">
        <f t="shared" si="5"/>
        <v>10</v>
      </c>
      <c r="O116" s="5">
        <f t="shared" si="12"/>
        <v>100</v>
      </c>
      <c r="P116" s="5" t="s">
        <v>6</v>
      </c>
      <c r="Q116" s="5" t="s">
        <v>7</v>
      </c>
      <c r="R116" s="5">
        <v>23</v>
      </c>
      <c r="V116" s="5">
        <v>8.3000000000000007</v>
      </c>
      <c r="W116" s="5">
        <v>379</v>
      </c>
      <c r="X116" s="5">
        <v>8.3000000000000007</v>
      </c>
    </row>
    <row r="117" spans="1:24" x14ac:dyDescent="0.2">
      <c r="A117" s="9" t="s">
        <v>2</v>
      </c>
      <c r="B117" s="12">
        <v>26</v>
      </c>
      <c r="C117" s="5">
        <v>2</v>
      </c>
      <c r="D117" s="11">
        <v>0</v>
      </c>
      <c r="E117" s="11">
        <v>2767.7</v>
      </c>
      <c r="F117" s="11">
        <f t="shared" si="7"/>
        <v>0</v>
      </c>
      <c r="G117" s="11">
        <f t="shared" si="8"/>
        <v>2127.5309900000002</v>
      </c>
      <c r="H117" s="11">
        <f t="shared" si="9"/>
        <v>0</v>
      </c>
      <c r="I117" s="11">
        <f t="shared" si="10"/>
        <v>0.24129873993421802</v>
      </c>
      <c r="J117" s="11">
        <f t="shared" si="11"/>
        <v>0.24129873993421802</v>
      </c>
      <c r="K117" s="5">
        <v>10</v>
      </c>
      <c r="L117" s="5">
        <v>0</v>
      </c>
      <c r="M117" s="5">
        <v>0</v>
      </c>
      <c r="N117" s="5">
        <f t="shared" si="5"/>
        <v>10</v>
      </c>
      <c r="O117" s="5">
        <f t="shared" si="12"/>
        <v>100</v>
      </c>
      <c r="P117" s="5" t="s">
        <v>6</v>
      </c>
      <c r="Q117" s="5" t="s">
        <v>7</v>
      </c>
      <c r="R117" s="5">
        <v>23</v>
      </c>
      <c r="V117" s="5">
        <v>8.3000000000000007</v>
      </c>
      <c r="W117" s="5">
        <v>386</v>
      </c>
      <c r="X117" s="5">
        <v>8.3000000000000007</v>
      </c>
    </row>
    <row r="118" spans="1:24" x14ac:dyDescent="0.2">
      <c r="A118" s="9" t="s">
        <v>2</v>
      </c>
      <c r="B118" s="12">
        <v>27</v>
      </c>
      <c r="C118" s="12">
        <v>1</v>
      </c>
      <c r="D118" s="11">
        <v>0</v>
      </c>
      <c r="E118" s="11">
        <v>5535.5</v>
      </c>
      <c r="F118" s="11">
        <f t="shared" si="7"/>
        <v>0</v>
      </c>
      <c r="G118" s="11">
        <f t="shared" si="8"/>
        <v>4255.1388500000003</v>
      </c>
      <c r="H118" s="11">
        <f t="shared" si="9"/>
        <v>0</v>
      </c>
      <c r="I118" s="11">
        <f t="shared" si="10"/>
        <v>0.4826061982533742</v>
      </c>
      <c r="J118" s="11">
        <f t="shared" si="11"/>
        <v>0.4826061982533742</v>
      </c>
      <c r="K118" s="5">
        <v>10</v>
      </c>
      <c r="L118" s="5">
        <v>0</v>
      </c>
      <c r="M118" s="5">
        <v>0</v>
      </c>
      <c r="N118" s="5">
        <f t="shared" si="5"/>
        <v>10</v>
      </c>
      <c r="O118" s="5">
        <f t="shared" si="12"/>
        <v>100</v>
      </c>
      <c r="P118" s="5" t="s">
        <v>6</v>
      </c>
      <c r="Q118" s="5" t="s">
        <v>7</v>
      </c>
      <c r="R118" s="5">
        <v>23</v>
      </c>
      <c r="V118" s="5">
        <v>8.3000000000000007</v>
      </c>
      <c r="W118" s="5">
        <v>385</v>
      </c>
      <c r="X118" s="5">
        <v>8.3000000000000007</v>
      </c>
    </row>
    <row r="119" spans="1:24" x14ac:dyDescent="0.2">
      <c r="A119" s="9" t="s">
        <v>2</v>
      </c>
      <c r="B119" s="12">
        <v>27</v>
      </c>
      <c r="C119" s="5">
        <v>2</v>
      </c>
      <c r="D119" s="11">
        <v>0</v>
      </c>
      <c r="E119" s="11">
        <v>5535.5</v>
      </c>
      <c r="F119" s="11">
        <f t="shared" si="7"/>
        <v>0</v>
      </c>
      <c r="G119" s="11">
        <f t="shared" si="8"/>
        <v>4255.1388500000003</v>
      </c>
      <c r="H119" s="11">
        <f t="shared" si="9"/>
        <v>0</v>
      </c>
      <c r="I119" s="11">
        <f t="shared" si="10"/>
        <v>0.4826061982533742</v>
      </c>
      <c r="J119" s="11">
        <f t="shared" si="11"/>
        <v>0.4826061982533742</v>
      </c>
      <c r="K119" s="5">
        <v>10</v>
      </c>
      <c r="L119" s="5">
        <v>0</v>
      </c>
      <c r="M119" s="5">
        <v>0</v>
      </c>
      <c r="N119" s="5">
        <f t="shared" si="5"/>
        <v>10</v>
      </c>
      <c r="O119" s="5">
        <f t="shared" si="12"/>
        <v>100</v>
      </c>
      <c r="P119" s="5" t="s">
        <v>6</v>
      </c>
      <c r="Q119" s="5" t="s">
        <v>7</v>
      </c>
      <c r="R119" s="5">
        <v>23</v>
      </c>
      <c r="V119" s="5">
        <v>8.3000000000000007</v>
      </c>
      <c r="W119" s="5">
        <v>389</v>
      </c>
      <c r="X119" s="5">
        <v>8.3000000000000007</v>
      </c>
    </row>
    <row r="120" spans="1:24" x14ac:dyDescent="0.2">
      <c r="A120" s="9" t="s">
        <v>2</v>
      </c>
      <c r="B120" s="12">
        <v>28</v>
      </c>
      <c r="C120" s="12">
        <v>1</v>
      </c>
      <c r="D120" s="11">
        <v>0</v>
      </c>
      <c r="E120" s="11">
        <v>11071</v>
      </c>
      <c r="F120" s="11">
        <f t="shared" si="7"/>
        <v>0</v>
      </c>
      <c r="G120" s="11">
        <f t="shared" si="8"/>
        <v>8510.2777000000006</v>
      </c>
      <c r="H120" s="11">
        <f t="shared" si="9"/>
        <v>0</v>
      </c>
      <c r="I120" s="11">
        <f t="shared" si="10"/>
        <v>0.96521239650674839</v>
      </c>
      <c r="J120" s="11">
        <f t="shared" si="11"/>
        <v>0.96521239650674839</v>
      </c>
      <c r="K120" s="5">
        <v>10</v>
      </c>
      <c r="L120" s="5">
        <v>4</v>
      </c>
      <c r="M120" s="5">
        <v>10</v>
      </c>
      <c r="N120" s="5">
        <f t="shared" si="5"/>
        <v>6</v>
      </c>
      <c r="O120" s="5">
        <f t="shared" si="12"/>
        <v>60</v>
      </c>
      <c r="P120" s="5" t="s">
        <v>6</v>
      </c>
      <c r="Q120" s="5" t="s">
        <v>7</v>
      </c>
      <c r="R120" s="5">
        <v>23</v>
      </c>
      <c r="V120" s="5">
        <v>8.1999999999999993</v>
      </c>
      <c r="W120" s="5">
        <v>412</v>
      </c>
      <c r="X120" s="5">
        <v>8.1</v>
      </c>
    </row>
    <row r="121" spans="1:24" x14ac:dyDescent="0.2">
      <c r="A121" s="9" t="s">
        <v>2</v>
      </c>
      <c r="B121" s="12">
        <v>28</v>
      </c>
      <c r="C121" s="5">
        <v>2</v>
      </c>
      <c r="D121" s="11">
        <v>0</v>
      </c>
      <c r="E121" s="11">
        <v>11071</v>
      </c>
      <c r="F121" s="11">
        <f t="shared" si="7"/>
        <v>0</v>
      </c>
      <c r="G121" s="11">
        <f t="shared" si="8"/>
        <v>8510.2777000000006</v>
      </c>
      <c r="H121" s="11">
        <f t="shared" si="9"/>
        <v>0</v>
      </c>
      <c r="I121" s="11">
        <f t="shared" si="10"/>
        <v>0.96521239650674839</v>
      </c>
      <c r="J121" s="11">
        <f t="shared" si="11"/>
        <v>0.96521239650674839</v>
      </c>
      <c r="K121" s="5">
        <v>10</v>
      </c>
      <c r="L121" s="5">
        <v>3</v>
      </c>
      <c r="M121" s="5">
        <v>10</v>
      </c>
      <c r="N121" s="5">
        <f t="shared" si="5"/>
        <v>7</v>
      </c>
      <c r="O121" s="5">
        <f t="shared" si="12"/>
        <v>70</v>
      </c>
      <c r="P121" s="5" t="s">
        <v>6</v>
      </c>
      <c r="Q121" s="5" t="s">
        <v>7</v>
      </c>
      <c r="R121" s="5">
        <v>23</v>
      </c>
      <c r="V121" s="5">
        <v>8.3000000000000007</v>
      </c>
      <c r="W121" s="5">
        <v>388</v>
      </c>
      <c r="X121" s="5">
        <v>8.1</v>
      </c>
    </row>
    <row r="122" spans="1:24" x14ac:dyDescent="0.2">
      <c r="A122" s="9" t="s">
        <v>2</v>
      </c>
      <c r="B122" s="12">
        <v>29</v>
      </c>
      <c r="C122" s="12">
        <v>1</v>
      </c>
      <c r="D122" s="11">
        <v>0</v>
      </c>
      <c r="E122" s="11">
        <v>22141.9</v>
      </c>
      <c r="F122" s="11">
        <f t="shared" si="7"/>
        <v>0</v>
      </c>
      <c r="G122" s="11">
        <f t="shared" si="8"/>
        <v>17020.478530000004</v>
      </c>
      <c r="H122" s="11">
        <f t="shared" si="9"/>
        <v>0</v>
      </c>
      <c r="I122" s="11">
        <f t="shared" si="10"/>
        <v>1.930416074628559</v>
      </c>
      <c r="J122" s="11">
        <f t="shared" si="11"/>
        <v>1.930416074628559</v>
      </c>
      <c r="K122" s="5">
        <v>10</v>
      </c>
      <c r="L122" s="5">
        <v>10</v>
      </c>
      <c r="M122" s="5">
        <v>10</v>
      </c>
      <c r="N122" s="5">
        <f t="shared" si="5"/>
        <v>0</v>
      </c>
      <c r="O122" s="5">
        <f t="shared" si="12"/>
        <v>0</v>
      </c>
      <c r="P122" s="5" t="s">
        <v>6</v>
      </c>
      <c r="Q122" s="5" t="s">
        <v>7</v>
      </c>
      <c r="R122" s="5">
        <v>23</v>
      </c>
      <c r="V122" s="5">
        <v>8.1999999999999993</v>
      </c>
      <c r="W122" s="5">
        <v>383</v>
      </c>
      <c r="X122" s="5">
        <v>7.9</v>
      </c>
    </row>
    <row r="123" spans="1:24" x14ac:dyDescent="0.2">
      <c r="A123" s="9" t="s">
        <v>2</v>
      </c>
      <c r="B123" s="12">
        <v>29</v>
      </c>
      <c r="C123" s="5">
        <v>2</v>
      </c>
      <c r="D123" s="11">
        <v>0</v>
      </c>
      <c r="E123" s="11">
        <v>22141.9</v>
      </c>
      <c r="F123" s="11">
        <f t="shared" si="7"/>
        <v>0</v>
      </c>
      <c r="G123" s="11">
        <f t="shared" si="8"/>
        <v>17020.478530000004</v>
      </c>
      <c r="H123" s="11">
        <f t="shared" si="9"/>
        <v>0</v>
      </c>
      <c r="I123" s="11">
        <f t="shared" si="10"/>
        <v>1.930416074628559</v>
      </c>
      <c r="J123" s="11">
        <f t="shared" si="11"/>
        <v>1.930416074628559</v>
      </c>
      <c r="K123" s="5">
        <v>10</v>
      </c>
      <c r="L123" s="5">
        <v>10</v>
      </c>
      <c r="M123" s="5">
        <v>10</v>
      </c>
      <c r="N123" s="5">
        <f t="shared" si="5"/>
        <v>0</v>
      </c>
      <c r="O123" s="5">
        <f t="shared" si="12"/>
        <v>0</v>
      </c>
      <c r="P123" s="5" t="s">
        <v>6</v>
      </c>
      <c r="Q123" s="5" t="s">
        <v>7</v>
      </c>
      <c r="R123" s="5">
        <v>23</v>
      </c>
      <c r="V123" s="5">
        <v>8.1999999999999993</v>
      </c>
      <c r="W123" s="5">
        <v>374</v>
      </c>
      <c r="X123" s="5">
        <v>7.8</v>
      </c>
    </row>
    <row r="124" spans="1:24" x14ac:dyDescent="0.2">
      <c r="A124" s="9" t="s">
        <v>2</v>
      </c>
      <c r="B124" s="12">
        <v>30</v>
      </c>
      <c r="C124" s="5">
        <v>1</v>
      </c>
      <c r="D124" s="11">
        <v>0</v>
      </c>
      <c r="E124" s="11">
        <v>44283.8</v>
      </c>
      <c r="F124" s="11">
        <v>0</v>
      </c>
      <c r="G124" s="11">
        <f t="shared" si="8"/>
        <v>34040.957060000008</v>
      </c>
      <c r="H124" s="11">
        <f t="shared" si="9"/>
        <v>0</v>
      </c>
      <c r="I124" s="11">
        <f t="shared" si="10"/>
        <v>3.860832149257118</v>
      </c>
      <c r="J124" s="11">
        <f t="shared" si="11"/>
        <v>3.860832149257118</v>
      </c>
      <c r="K124" s="5">
        <v>10</v>
      </c>
      <c r="L124" s="14"/>
      <c r="O124" s="5">
        <f t="shared" si="12"/>
        <v>0</v>
      </c>
      <c r="P124" s="5" t="s">
        <v>6</v>
      </c>
      <c r="Q124" s="5" t="s">
        <v>7</v>
      </c>
      <c r="R124" s="5">
        <v>23</v>
      </c>
    </row>
    <row r="125" spans="1:24" x14ac:dyDescent="0.2">
      <c r="A125" s="9" t="s">
        <v>2</v>
      </c>
      <c r="B125" s="12">
        <v>30</v>
      </c>
      <c r="C125" s="5">
        <v>2</v>
      </c>
      <c r="D125" s="11">
        <v>0</v>
      </c>
      <c r="E125" s="11">
        <v>44283.8</v>
      </c>
      <c r="F125" s="11">
        <v>0</v>
      </c>
      <c r="G125" s="11">
        <f t="shared" si="8"/>
        <v>34040.957060000008</v>
      </c>
      <c r="H125" s="11">
        <f t="shared" si="9"/>
        <v>0</v>
      </c>
      <c r="I125" s="11">
        <f t="shared" si="10"/>
        <v>3.860832149257118</v>
      </c>
      <c r="J125" s="11">
        <f t="shared" si="11"/>
        <v>3.860832149257118</v>
      </c>
      <c r="K125" s="5">
        <v>10</v>
      </c>
      <c r="L125" s="14"/>
      <c r="O125" s="5">
        <f t="shared" si="12"/>
        <v>0</v>
      </c>
      <c r="P125" s="5" t="s">
        <v>6</v>
      </c>
      <c r="Q125" s="5" t="s">
        <v>7</v>
      </c>
      <c r="R125" s="5">
        <v>23</v>
      </c>
    </row>
    <row r="126" spans="1:24" x14ac:dyDescent="0.2">
      <c r="A126" s="9" t="s">
        <v>3</v>
      </c>
      <c r="B126" s="12">
        <v>0</v>
      </c>
      <c r="C126" s="12">
        <v>1</v>
      </c>
      <c r="D126" s="11">
        <v>0</v>
      </c>
      <c r="E126" s="11">
        <v>0</v>
      </c>
      <c r="F126" s="11">
        <f>0.5762*D126</f>
        <v>0</v>
      </c>
      <c r="G126" s="11">
        <f>0.7458*E126</f>
        <v>0</v>
      </c>
      <c r="H126" s="11">
        <f>F126/3.74</f>
        <v>0</v>
      </c>
      <c r="I126" s="11">
        <f>G126/1013</f>
        <v>0</v>
      </c>
      <c r="J126" s="11">
        <f t="shared" si="11"/>
        <v>0</v>
      </c>
      <c r="K126" s="5">
        <v>5</v>
      </c>
      <c r="L126" s="5">
        <v>0</v>
      </c>
      <c r="M126" s="5">
        <v>0</v>
      </c>
      <c r="N126" s="5">
        <f t="shared" ref="N126" si="13">K126-L126</f>
        <v>5</v>
      </c>
      <c r="O126" s="5">
        <f t="shared" si="12"/>
        <v>50</v>
      </c>
      <c r="P126" s="5" t="s">
        <v>10</v>
      </c>
      <c r="Q126" s="5" t="s">
        <v>7</v>
      </c>
      <c r="R126" s="5">
        <v>25</v>
      </c>
      <c r="S126" s="5">
        <v>8.3000000000000007</v>
      </c>
      <c r="T126" s="5">
        <v>325</v>
      </c>
      <c r="U126" s="5">
        <v>8.8000000000000007</v>
      </c>
      <c r="V126" s="5">
        <v>8.5</v>
      </c>
      <c r="W126" s="5">
        <v>347</v>
      </c>
      <c r="X126" s="5">
        <v>8.6999999999999993</v>
      </c>
    </row>
    <row r="127" spans="1:24" x14ac:dyDescent="0.2">
      <c r="A127" s="9" t="s">
        <v>3</v>
      </c>
      <c r="B127" s="12">
        <v>0</v>
      </c>
      <c r="C127" s="12">
        <v>2</v>
      </c>
      <c r="D127" s="11">
        <v>0</v>
      </c>
      <c r="E127" s="11">
        <v>0</v>
      </c>
      <c r="F127" s="11">
        <f t="shared" ref="F127:F190" si="14">0.5762*D127</f>
        <v>0</v>
      </c>
      <c r="G127" s="11">
        <f t="shared" ref="G127:G190" si="15">0.7458*E127</f>
        <v>0</v>
      </c>
      <c r="H127" s="11">
        <f t="shared" ref="H127:H190" si="16">F127/3.74</f>
        <v>0</v>
      </c>
      <c r="I127" s="11">
        <f t="shared" ref="I127:I190" si="17">G127/1013</f>
        <v>0</v>
      </c>
      <c r="J127" s="11">
        <f t="shared" si="11"/>
        <v>0</v>
      </c>
      <c r="K127" s="5">
        <v>5</v>
      </c>
      <c r="L127" s="5">
        <v>0</v>
      </c>
      <c r="M127" s="5">
        <v>0</v>
      </c>
      <c r="N127" s="5">
        <f t="shared" ref="N127:N309" si="18">K127-L127</f>
        <v>5</v>
      </c>
      <c r="O127" s="5">
        <f t="shared" si="12"/>
        <v>50</v>
      </c>
      <c r="P127" s="5" t="s">
        <v>10</v>
      </c>
      <c r="Q127" s="5" t="s">
        <v>7</v>
      </c>
      <c r="R127" s="5">
        <v>25</v>
      </c>
    </row>
    <row r="128" spans="1:24" x14ac:dyDescent="0.2">
      <c r="A128" s="9" t="s">
        <v>3</v>
      </c>
      <c r="B128" s="12">
        <v>0</v>
      </c>
      <c r="C128" s="12">
        <v>3</v>
      </c>
      <c r="D128" s="11">
        <v>0</v>
      </c>
      <c r="E128" s="11">
        <v>0</v>
      </c>
      <c r="F128" s="11">
        <f t="shared" si="14"/>
        <v>0</v>
      </c>
      <c r="G128" s="11">
        <f t="shared" si="15"/>
        <v>0</v>
      </c>
      <c r="H128" s="11">
        <f t="shared" si="16"/>
        <v>0</v>
      </c>
      <c r="I128" s="11">
        <f t="shared" si="17"/>
        <v>0</v>
      </c>
      <c r="J128" s="11">
        <f t="shared" si="11"/>
        <v>0</v>
      </c>
      <c r="K128" s="5">
        <v>5</v>
      </c>
      <c r="L128" s="5">
        <v>0</v>
      </c>
      <c r="M128" s="5">
        <v>0</v>
      </c>
      <c r="N128" s="5">
        <f t="shared" si="18"/>
        <v>5</v>
      </c>
      <c r="O128" s="5">
        <f t="shared" si="12"/>
        <v>50</v>
      </c>
      <c r="P128" s="5" t="s">
        <v>10</v>
      </c>
      <c r="Q128" s="5" t="s">
        <v>7</v>
      </c>
      <c r="R128" s="5">
        <v>25</v>
      </c>
    </row>
    <row r="129" spans="1:24" x14ac:dyDescent="0.2">
      <c r="A129" s="9" t="s">
        <v>3</v>
      </c>
      <c r="B129" s="12">
        <v>0</v>
      </c>
      <c r="C129" s="12">
        <v>4</v>
      </c>
      <c r="D129" s="11">
        <v>0</v>
      </c>
      <c r="E129" s="11">
        <v>0</v>
      </c>
      <c r="F129" s="11">
        <f t="shared" si="14"/>
        <v>0</v>
      </c>
      <c r="G129" s="11">
        <f t="shared" si="15"/>
        <v>0</v>
      </c>
      <c r="H129" s="11">
        <f t="shared" si="16"/>
        <v>0</v>
      </c>
      <c r="I129" s="11">
        <f t="shared" si="17"/>
        <v>0</v>
      </c>
      <c r="J129" s="11">
        <f t="shared" si="11"/>
        <v>0</v>
      </c>
      <c r="K129" s="5">
        <v>5</v>
      </c>
      <c r="L129" s="5">
        <v>0</v>
      </c>
      <c r="M129" s="5">
        <v>0</v>
      </c>
      <c r="N129" s="5">
        <f t="shared" si="18"/>
        <v>5</v>
      </c>
      <c r="O129" s="5">
        <f t="shared" si="12"/>
        <v>50</v>
      </c>
      <c r="P129" s="5" t="s">
        <v>10</v>
      </c>
      <c r="Q129" s="5" t="s">
        <v>7</v>
      </c>
      <c r="R129" s="5">
        <v>25</v>
      </c>
    </row>
    <row r="130" spans="1:24" x14ac:dyDescent="0.2">
      <c r="A130" s="9" t="s">
        <v>3</v>
      </c>
      <c r="B130" s="12">
        <v>1</v>
      </c>
      <c r="C130" s="12">
        <v>1</v>
      </c>
      <c r="D130" s="11">
        <v>0.65</v>
      </c>
      <c r="E130" s="11">
        <v>0</v>
      </c>
      <c r="F130" s="11">
        <f t="shared" si="14"/>
        <v>0.37453000000000003</v>
      </c>
      <c r="G130" s="11">
        <f t="shared" si="15"/>
        <v>0</v>
      </c>
      <c r="H130" s="11">
        <f t="shared" si="16"/>
        <v>0.10014171122994653</v>
      </c>
      <c r="I130" s="11">
        <f t="shared" si="17"/>
        <v>0</v>
      </c>
      <c r="J130" s="11">
        <f t="shared" si="11"/>
        <v>0.10014171122994653</v>
      </c>
      <c r="K130" s="5">
        <v>5</v>
      </c>
      <c r="L130" s="5">
        <v>0</v>
      </c>
      <c r="M130" s="5">
        <v>0</v>
      </c>
      <c r="N130" s="5">
        <f t="shared" si="18"/>
        <v>5</v>
      </c>
      <c r="O130" s="5">
        <f t="shared" si="12"/>
        <v>50</v>
      </c>
      <c r="P130" s="5" t="s">
        <v>10</v>
      </c>
      <c r="Q130" s="5" t="s">
        <v>7</v>
      </c>
      <c r="R130" s="5">
        <v>25</v>
      </c>
      <c r="S130" s="5">
        <v>8.3000000000000007</v>
      </c>
      <c r="T130" s="5">
        <v>326</v>
      </c>
      <c r="U130" s="5">
        <v>8.8000000000000007</v>
      </c>
      <c r="V130" s="5">
        <v>8.5</v>
      </c>
      <c r="W130" s="5">
        <v>350</v>
      </c>
      <c r="X130" s="5">
        <v>8.6999999999999993</v>
      </c>
    </row>
    <row r="131" spans="1:24" x14ac:dyDescent="0.2">
      <c r="A131" s="9" t="s">
        <v>3</v>
      </c>
      <c r="B131" s="12">
        <v>1</v>
      </c>
      <c r="C131" s="12">
        <v>2</v>
      </c>
      <c r="D131" s="11">
        <v>0.65</v>
      </c>
      <c r="E131" s="11">
        <v>0</v>
      </c>
      <c r="F131" s="11">
        <f t="shared" si="14"/>
        <v>0.37453000000000003</v>
      </c>
      <c r="G131" s="11">
        <f t="shared" si="15"/>
        <v>0</v>
      </c>
      <c r="H131" s="11">
        <f t="shared" si="16"/>
        <v>0.10014171122994653</v>
      </c>
      <c r="I131" s="11">
        <f t="shared" si="17"/>
        <v>0</v>
      </c>
      <c r="J131" s="11">
        <f t="shared" ref="J131:J194" si="19">SUM(H131:I131)</f>
        <v>0.10014171122994653</v>
      </c>
      <c r="K131" s="5">
        <v>5</v>
      </c>
      <c r="L131" s="5">
        <v>0</v>
      </c>
      <c r="M131" s="5">
        <v>0</v>
      </c>
      <c r="N131" s="5">
        <f t="shared" si="18"/>
        <v>5</v>
      </c>
      <c r="O131" s="5">
        <f t="shared" ref="O131:O194" si="20">N131*10</f>
        <v>50</v>
      </c>
      <c r="P131" s="5" t="s">
        <v>10</v>
      </c>
      <c r="Q131" s="5" t="s">
        <v>7</v>
      </c>
      <c r="R131" s="5">
        <v>25</v>
      </c>
    </row>
    <row r="132" spans="1:24" x14ac:dyDescent="0.2">
      <c r="A132" s="9" t="s">
        <v>3</v>
      </c>
      <c r="B132" s="12">
        <v>1</v>
      </c>
      <c r="C132" s="12">
        <v>3</v>
      </c>
      <c r="D132" s="11">
        <v>0.65</v>
      </c>
      <c r="E132" s="11">
        <v>0</v>
      </c>
      <c r="F132" s="11">
        <f t="shared" si="14"/>
        <v>0.37453000000000003</v>
      </c>
      <c r="G132" s="11">
        <f t="shared" si="15"/>
        <v>0</v>
      </c>
      <c r="H132" s="11">
        <f t="shared" si="16"/>
        <v>0.10014171122994653</v>
      </c>
      <c r="I132" s="11">
        <f t="shared" si="17"/>
        <v>0</v>
      </c>
      <c r="J132" s="11">
        <f t="shared" si="19"/>
        <v>0.10014171122994653</v>
      </c>
      <c r="K132" s="5">
        <v>5</v>
      </c>
      <c r="L132" s="5">
        <v>0</v>
      </c>
      <c r="M132" s="5">
        <v>0</v>
      </c>
      <c r="N132" s="5">
        <f t="shared" si="18"/>
        <v>5</v>
      </c>
      <c r="O132" s="5">
        <f t="shared" si="20"/>
        <v>50</v>
      </c>
      <c r="P132" s="5" t="s">
        <v>10</v>
      </c>
      <c r="Q132" s="5" t="s">
        <v>7</v>
      </c>
      <c r="R132" s="5">
        <v>25</v>
      </c>
    </row>
    <row r="133" spans="1:24" x14ac:dyDescent="0.2">
      <c r="A133" s="9" t="s">
        <v>3</v>
      </c>
      <c r="B133" s="12">
        <v>1</v>
      </c>
      <c r="C133" s="12">
        <v>4</v>
      </c>
      <c r="D133" s="11">
        <v>0.65</v>
      </c>
      <c r="E133" s="11">
        <v>0</v>
      </c>
      <c r="F133" s="11">
        <f t="shared" si="14"/>
        <v>0.37453000000000003</v>
      </c>
      <c r="G133" s="11">
        <f t="shared" si="15"/>
        <v>0</v>
      </c>
      <c r="H133" s="11">
        <f t="shared" si="16"/>
        <v>0.10014171122994653</v>
      </c>
      <c r="I133" s="11">
        <f t="shared" si="17"/>
        <v>0</v>
      </c>
      <c r="J133" s="11">
        <f t="shared" si="19"/>
        <v>0.10014171122994653</v>
      </c>
      <c r="K133" s="5">
        <v>5</v>
      </c>
      <c r="L133" s="5">
        <v>0</v>
      </c>
      <c r="M133" s="5">
        <v>0</v>
      </c>
      <c r="N133" s="5">
        <f t="shared" si="18"/>
        <v>5</v>
      </c>
      <c r="O133" s="5">
        <f t="shared" si="20"/>
        <v>50</v>
      </c>
      <c r="P133" s="5" t="s">
        <v>10</v>
      </c>
      <c r="Q133" s="5" t="s">
        <v>7</v>
      </c>
      <c r="R133" s="5">
        <v>25</v>
      </c>
    </row>
    <row r="134" spans="1:24" x14ac:dyDescent="0.2">
      <c r="A134" s="9" t="s">
        <v>3</v>
      </c>
      <c r="B134" s="12">
        <v>2</v>
      </c>
      <c r="C134" s="12">
        <v>1</v>
      </c>
      <c r="D134" s="11">
        <v>1.3</v>
      </c>
      <c r="E134" s="11">
        <v>0</v>
      </c>
      <c r="F134" s="11">
        <f t="shared" si="14"/>
        <v>0.74906000000000006</v>
      </c>
      <c r="G134" s="11">
        <f t="shared" si="15"/>
        <v>0</v>
      </c>
      <c r="H134" s="11">
        <f t="shared" si="16"/>
        <v>0.20028342245989306</v>
      </c>
      <c r="I134" s="11">
        <f t="shared" si="17"/>
        <v>0</v>
      </c>
      <c r="J134" s="11">
        <f t="shared" si="19"/>
        <v>0.20028342245989306</v>
      </c>
      <c r="K134" s="5">
        <v>5</v>
      </c>
      <c r="L134" s="5">
        <v>0</v>
      </c>
      <c r="M134" s="5">
        <v>0</v>
      </c>
      <c r="N134" s="5">
        <f t="shared" si="18"/>
        <v>5</v>
      </c>
      <c r="O134" s="5">
        <f t="shared" si="20"/>
        <v>50</v>
      </c>
      <c r="P134" s="5" t="s">
        <v>10</v>
      </c>
      <c r="Q134" s="5" t="s">
        <v>7</v>
      </c>
      <c r="R134" s="5">
        <v>25</v>
      </c>
      <c r="V134" s="5">
        <v>8.5</v>
      </c>
      <c r="W134" s="5">
        <v>356</v>
      </c>
      <c r="X134" s="5">
        <v>8.6999999999999993</v>
      </c>
    </row>
    <row r="135" spans="1:24" x14ac:dyDescent="0.2">
      <c r="A135" s="9" t="s">
        <v>3</v>
      </c>
      <c r="B135" s="12">
        <v>2</v>
      </c>
      <c r="C135" s="12">
        <v>2</v>
      </c>
      <c r="D135" s="11">
        <v>1.3</v>
      </c>
      <c r="E135" s="11">
        <v>0</v>
      </c>
      <c r="F135" s="11">
        <f t="shared" si="14"/>
        <v>0.74906000000000006</v>
      </c>
      <c r="G135" s="11">
        <f t="shared" si="15"/>
        <v>0</v>
      </c>
      <c r="H135" s="11">
        <f t="shared" si="16"/>
        <v>0.20028342245989306</v>
      </c>
      <c r="I135" s="11">
        <f t="shared" si="17"/>
        <v>0</v>
      </c>
      <c r="J135" s="11">
        <f t="shared" si="19"/>
        <v>0.20028342245989306</v>
      </c>
      <c r="K135" s="5">
        <v>5</v>
      </c>
      <c r="L135" s="5">
        <v>0</v>
      </c>
      <c r="M135" s="5">
        <v>0</v>
      </c>
      <c r="N135" s="5">
        <f t="shared" si="18"/>
        <v>5</v>
      </c>
      <c r="O135" s="5">
        <f t="shared" si="20"/>
        <v>50</v>
      </c>
      <c r="P135" s="5" t="s">
        <v>10</v>
      </c>
      <c r="Q135" s="5" t="s">
        <v>7</v>
      </c>
      <c r="R135" s="5">
        <v>25</v>
      </c>
    </row>
    <row r="136" spans="1:24" x14ac:dyDescent="0.2">
      <c r="A136" s="9" t="s">
        <v>3</v>
      </c>
      <c r="B136" s="12">
        <v>2</v>
      </c>
      <c r="C136" s="12">
        <v>3</v>
      </c>
      <c r="D136" s="11">
        <v>1.3</v>
      </c>
      <c r="E136" s="11">
        <v>0</v>
      </c>
      <c r="F136" s="11">
        <f t="shared" si="14"/>
        <v>0.74906000000000006</v>
      </c>
      <c r="G136" s="11">
        <f t="shared" si="15"/>
        <v>0</v>
      </c>
      <c r="H136" s="11">
        <f t="shared" si="16"/>
        <v>0.20028342245989306</v>
      </c>
      <c r="I136" s="11">
        <f t="shared" si="17"/>
        <v>0</v>
      </c>
      <c r="J136" s="11">
        <f t="shared" si="19"/>
        <v>0.20028342245989306</v>
      </c>
      <c r="K136" s="5">
        <v>5</v>
      </c>
      <c r="L136" s="5">
        <v>0</v>
      </c>
      <c r="M136" s="5">
        <v>0</v>
      </c>
      <c r="N136" s="5">
        <f t="shared" si="18"/>
        <v>5</v>
      </c>
      <c r="O136" s="5">
        <f t="shared" si="20"/>
        <v>50</v>
      </c>
      <c r="P136" s="5" t="s">
        <v>10</v>
      </c>
      <c r="Q136" s="5" t="s">
        <v>7</v>
      </c>
      <c r="R136" s="5">
        <v>25</v>
      </c>
    </row>
    <row r="137" spans="1:24" x14ac:dyDescent="0.2">
      <c r="A137" s="9" t="s">
        <v>3</v>
      </c>
      <c r="B137" s="12">
        <v>2</v>
      </c>
      <c r="C137" s="12">
        <v>4</v>
      </c>
      <c r="D137" s="11">
        <v>1.3</v>
      </c>
      <c r="E137" s="11">
        <v>0</v>
      </c>
      <c r="F137" s="11">
        <f t="shared" si="14"/>
        <v>0.74906000000000006</v>
      </c>
      <c r="G137" s="11">
        <f t="shared" si="15"/>
        <v>0</v>
      </c>
      <c r="H137" s="11">
        <f t="shared" si="16"/>
        <v>0.20028342245989306</v>
      </c>
      <c r="I137" s="11">
        <f t="shared" si="17"/>
        <v>0</v>
      </c>
      <c r="J137" s="11">
        <f t="shared" si="19"/>
        <v>0.20028342245989306</v>
      </c>
      <c r="K137" s="5">
        <v>5</v>
      </c>
      <c r="L137" s="5">
        <v>0</v>
      </c>
      <c r="M137" s="5">
        <v>0</v>
      </c>
      <c r="N137" s="5">
        <f t="shared" si="18"/>
        <v>5</v>
      </c>
      <c r="O137" s="5">
        <f t="shared" si="20"/>
        <v>50</v>
      </c>
      <c r="P137" s="5" t="s">
        <v>10</v>
      </c>
      <c r="Q137" s="5" t="s">
        <v>7</v>
      </c>
      <c r="R137" s="5">
        <v>25</v>
      </c>
    </row>
    <row r="138" spans="1:24" x14ac:dyDescent="0.2">
      <c r="A138" s="9" t="s">
        <v>3</v>
      </c>
      <c r="B138" s="12">
        <v>3</v>
      </c>
      <c r="C138" s="12">
        <v>1</v>
      </c>
      <c r="D138" s="11">
        <v>2.6</v>
      </c>
      <c r="E138" s="11">
        <v>0</v>
      </c>
      <c r="F138" s="11">
        <f t="shared" si="14"/>
        <v>1.4981200000000001</v>
      </c>
      <c r="G138" s="11">
        <f t="shared" si="15"/>
        <v>0</v>
      </c>
      <c r="H138" s="11">
        <f t="shared" si="16"/>
        <v>0.40056684491978611</v>
      </c>
      <c r="I138" s="11">
        <f t="shared" si="17"/>
        <v>0</v>
      </c>
      <c r="J138" s="11">
        <f t="shared" si="19"/>
        <v>0.40056684491978611</v>
      </c>
      <c r="K138" s="5">
        <v>5</v>
      </c>
      <c r="L138" s="5">
        <v>1</v>
      </c>
      <c r="M138" s="5">
        <v>1</v>
      </c>
      <c r="N138" s="5">
        <f t="shared" si="18"/>
        <v>4</v>
      </c>
      <c r="O138" s="5">
        <f t="shared" si="20"/>
        <v>40</v>
      </c>
      <c r="P138" s="5" t="s">
        <v>10</v>
      </c>
      <c r="Q138" s="5" t="s">
        <v>7</v>
      </c>
      <c r="R138" s="5">
        <v>25</v>
      </c>
      <c r="V138" s="5">
        <v>8.5</v>
      </c>
      <c r="W138" s="5">
        <v>359</v>
      </c>
      <c r="X138" s="5">
        <v>8.6</v>
      </c>
    </row>
    <row r="139" spans="1:24" x14ac:dyDescent="0.2">
      <c r="A139" s="9" t="s">
        <v>3</v>
      </c>
      <c r="B139" s="12">
        <v>3</v>
      </c>
      <c r="C139" s="12">
        <v>2</v>
      </c>
      <c r="D139" s="11">
        <v>2.6</v>
      </c>
      <c r="E139" s="11">
        <v>0</v>
      </c>
      <c r="F139" s="11">
        <f t="shared" si="14"/>
        <v>1.4981200000000001</v>
      </c>
      <c r="G139" s="11">
        <f t="shared" si="15"/>
        <v>0</v>
      </c>
      <c r="H139" s="11">
        <f t="shared" si="16"/>
        <v>0.40056684491978611</v>
      </c>
      <c r="I139" s="11">
        <f t="shared" si="17"/>
        <v>0</v>
      </c>
      <c r="J139" s="11">
        <f t="shared" si="19"/>
        <v>0.40056684491978611</v>
      </c>
      <c r="K139" s="5">
        <v>5</v>
      </c>
      <c r="L139" s="5">
        <v>0</v>
      </c>
      <c r="M139" s="5">
        <v>0</v>
      </c>
      <c r="N139" s="5">
        <f t="shared" si="18"/>
        <v>5</v>
      </c>
      <c r="O139" s="5">
        <f t="shared" si="20"/>
        <v>50</v>
      </c>
      <c r="P139" s="5" t="s">
        <v>10</v>
      </c>
      <c r="Q139" s="5" t="s">
        <v>7</v>
      </c>
      <c r="R139" s="5">
        <v>25</v>
      </c>
    </row>
    <row r="140" spans="1:24" x14ac:dyDescent="0.2">
      <c r="A140" s="9" t="s">
        <v>3</v>
      </c>
      <c r="B140" s="12">
        <v>3</v>
      </c>
      <c r="C140" s="12">
        <v>3</v>
      </c>
      <c r="D140" s="11">
        <v>2.6</v>
      </c>
      <c r="E140" s="11">
        <v>0</v>
      </c>
      <c r="F140" s="11">
        <f t="shared" si="14"/>
        <v>1.4981200000000001</v>
      </c>
      <c r="G140" s="11">
        <f t="shared" si="15"/>
        <v>0</v>
      </c>
      <c r="H140" s="11">
        <f t="shared" si="16"/>
        <v>0.40056684491978611</v>
      </c>
      <c r="I140" s="11">
        <f t="shared" si="17"/>
        <v>0</v>
      </c>
      <c r="J140" s="11">
        <f t="shared" si="19"/>
        <v>0.40056684491978611</v>
      </c>
      <c r="K140" s="5">
        <v>5</v>
      </c>
      <c r="L140" s="5">
        <v>0</v>
      </c>
      <c r="M140" s="5">
        <v>0</v>
      </c>
      <c r="N140" s="5">
        <f t="shared" si="18"/>
        <v>5</v>
      </c>
      <c r="O140" s="5">
        <f t="shared" si="20"/>
        <v>50</v>
      </c>
      <c r="P140" s="5" t="s">
        <v>10</v>
      </c>
      <c r="Q140" s="5" t="s">
        <v>7</v>
      </c>
      <c r="R140" s="5">
        <v>25</v>
      </c>
    </row>
    <row r="141" spans="1:24" x14ac:dyDescent="0.2">
      <c r="A141" s="9" t="s">
        <v>3</v>
      </c>
      <c r="B141" s="12">
        <v>3</v>
      </c>
      <c r="C141" s="12">
        <v>4</v>
      </c>
      <c r="D141" s="11">
        <v>2.6</v>
      </c>
      <c r="E141" s="11">
        <v>0</v>
      </c>
      <c r="F141" s="11">
        <f t="shared" si="14"/>
        <v>1.4981200000000001</v>
      </c>
      <c r="G141" s="11">
        <f t="shared" si="15"/>
        <v>0</v>
      </c>
      <c r="H141" s="11">
        <f t="shared" si="16"/>
        <v>0.40056684491978611</v>
      </c>
      <c r="I141" s="11">
        <f t="shared" si="17"/>
        <v>0</v>
      </c>
      <c r="J141" s="11">
        <f t="shared" si="19"/>
        <v>0.40056684491978611</v>
      </c>
      <c r="K141" s="5">
        <v>5</v>
      </c>
      <c r="L141" s="5">
        <v>0</v>
      </c>
      <c r="M141" s="5">
        <v>0</v>
      </c>
      <c r="N141" s="5">
        <f t="shared" si="18"/>
        <v>5</v>
      </c>
      <c r="O141" s="5">
        <f t="shared" si="20"/>
        <v>50</v>
      </c>
      <c r="P141" s="5" t="s">
        <v>10</v>
      </c>
      <c r="Q141" s="5" t="s">
        <v>7</v>
      </c>
      <c r="R141" s="5">
        <v>25</v>
      </c>
    </row>
    <row r="142" spans="1:24" x14ac:dyDescent="0.2">
      <c r="A142" s="9" t="s">
        <v>3</v>
      </c>
      <c r="B142" s="12">
        <v>4</v>
      </c>
      <c r="C142" s="12">
        <v>1</v>
      </c>
      <c r="D142" s="11">
        <v>5.2</v>
      </c>
      <c r="E142" s="11">
        <v>0</v>
      </c>
      <c r="F142" s="11">
        <f t="shared" si="14"/>
        <v>2.9962400000000002</v>
      </c>
      <c r="G142" s="11">
        <f t="shared" si="15"/>
        <v>0</v>
      </c>
      <c r="H142" s="11">
        <f t="shared" si="16"/>
        <v>0.80113368983957223</v>
      </c>
      <c r="I142" s="11">
        <f t="shared" si="17"/>
        <v>0</v>
      </c>
      <c r="J142" s="11">
        <f t="shared" si="19"/>
        <v>0.80113368983957223</v>
      </c>
      <c r="K142" s="5">
        <v>5</v>
      </c>
      <c r="L142" s="5">
        <v>0</v>
      </c>
      <c r="M142" s="5">
        <v>0</v>
      </c>
      <c r="N142" s="5">
        <f t="shared" si="18"/>
        <v>5</v>
      </c>
      <c r="O142" s="5">
        <f t="shared" si="20"/>
        <v>50</v>
      </c>
      <c r="P142" s="5" t="s">
        <v>10</v>
      </c>
      <c r="Q142" s="5" t="s">
        <v>7</v>
      </c>
      <c r="R142" s="5">
        <v>25</v>
      </c>
      <c r="V142" s="5">
        <v>8.5</v>
      </c>
      <c r="W142" s="5">
        <v>347</v>
      </c>
      <c r="X142" s="5">
        <v>8.6999999999999993</v>
      </c>
    </row>
    <row r="143" spans="1:24" x14ac:dyDescent="0.2">
      <c r="A143" s="9" t="s">
        <v>3</v>
      </c>
      <c r="B143" s="12">
        <v>4</v>
      </c>
      <c r="C143" s="12">
        <v>2</v>
      </c>
      <c r="D143" s="11">
        <v>5.2</v>
      </c>
      <c r="E143" s="11">
        <v>0</v>
      </c>
      <c r="F143" s="11">
        <f t="shared" si="14"/>
        <v>2.9962400000000002</v>
      </c>
      <c r="G143" s="11">
        <f t="shared" si="15"/>
        <v>0</v>
      </c>
      <c r="H143" s="11">
        <f t="shared" si="16"/>
        <v>0.80113368983957223</v>
      </c>
      <c r="I143" s="11">
        <f t="shared" si="17"/>
        <v>0</v>
      </c>
      <c r="J143" s="11">
        <f t="shared" si="19"/>
        <v>0.80113368983957223</v>
      </c>
      <c r="K143" s="5">
        <v>5</v>
      </c>
      <c r="L143" s="5">
        <v>1</v>
      </c>
      <c r="M143" s="5">
        <v>1</v>
      </c>
      <c r="N143" s="5">
        <f t="shared" si="18"/>
        <v>4</v>
      </c>
      <c r="O143" s="5">
        <f t="shared" si="20"/>
        <v>40</v>
      </c>
      <c r="P143" s="5" t="s">
        <v>10</v>
      </c>
      <c r="Q143" s="5" t="s">
        <v>7</v>
      </c>
      <c r="R143" s="5">
        <v>25</v>
      </c>
    </row>
    <row r="144" spans="1:24" x14ac:dyDescent="0.2">
      <c r="A144" s="9" t="s">
        <v>3</v>
      </c>
      <c r="B144" s="12">
        <v>4</v>
      </c>
      <c r="C144" s="12">
        <v>3</v>
      </c>
      <c r="D144" s="11">
        <v>5.2</v>
      </c>
      <c r="E144" s="11">
        <v>0</v>
      </c>
      <c r="F144" s="11">
        <f t="shared" si="14"/>
        <v>2.9962400000000002</v>
      </c>
      <c r="G144" s="11">
        <f t="shared" si="15"/>
        <v>0</v>
      </c>
      <c r="H144" s="11">
        <f t="shared" si="16"/>
        <v>0.80113368983957223</v>
      </c>
      <c r="I144" s="11">
        <f t="shared" si="17"/>
        <v>0</v>
      </c>
      <c r="J144" s="11">
        <f t="shared" si="19"/>
        <v>0.80113368983957223</v>
      </c>
      <c r="K144" s="5">
        <v>5</v>
      </c>
      <c r="L144" s="5">
        <v>1</v>
      </c>
      <c r="M144" s="5">
        <v>1</v>
      </c>
      <c r="N144" s="5">
        <f t="shared" si="18"/>
        <v>4</v>
      </c>
      <c r="O144" s="5">
        <f t="shared" si="20"/>
        <v>40</v>
      </c>
      <c r="P144" s="5" t="s">
        <v>10</v>
      </c>
      <c r="Q144" s="5" t="s">
        <v>7</v>
      </c>
      <c r="R144" s="5">
        <v>25</v>
      </c>
    </row>
    <row r="145" spans="1:24" x14ac:dyDescent="0.2">
      <c r="A145" s="9" t="s">
        <v>3</v>
      </c>
      <c r="B145" s="12">
        <v>4</v>
      </c>
      <c r="C145" s="12">
        <v>4</v>
      </c>
      <c r="D145" s="11">
        <v>5.2</v>
      </c>
      <c r="E145" s="11">
        <v>0</v>
      </c>
      <c r="F145" s="11">
        <f t="shared" si="14"/>
        <v>2.9962400000000002</v>
      </c>
      <c r="G145" s="11">
        <f t="shared" si="15"/>
        <v>0</v>
      </c>
      <c r="H145" s="11">
        <f t="shared" si="16"/>
        <v>0.80113368983957223</v>
      </c>
      <c r="I145" s="11">
        <f t="shared" si="17"/>
        <v>0</v>
      </c>
      <c r="J145" s="11">
        <f t="shared" si="19"/>
        <v>0.80113368983957223</v>
      </c>
      <c r="K145" s="5">
        <v>5</v>
      </c>
      <c r="L145" s="5">
        <v>0</v>
      </c>
      <c r="M145" s="5">
        <v>0</v>
      </c>
      <c r="N145" s="5">
        <f t="shared" si="18"/>
        <v>5</v>
      </c>
      <c r="O145" s="5">
        <f t="shared" si="20"/>
        <v>50</v>
      </c>
      <c r="P145" s="5" t="s">
        <v>10</v>
      </c>
      <c r="Q145" s="5" t="s">
        <v>7</v>
      </c>
      <c r="R145" s="5">
        <v>25</v>
      </c>
    </row>
    <row r="146" spans="1:24" x14ac:dyDescent="0.2">
      <c r="A146" s="9" t="s">
        <v>3</v>
      </c>
      <c r="B146" s="12">
        <v>5</v>
      </c>
      <c r="C146" s="12">
        <v>1</v>
      </c>
      <c r="D146" s="11">
        <v>10.4</v>
      </c>
      <c r="E146" s="11">
        <v>0</v>
      </c>
      <c r="F146" s="11">
        <f t="shared" si="14"/>
        <v>5.9924800000000005</v>
      </c>
      <c r="G146" s="11">
        <f t="shared" si="15"/>
        <v>0</v>
      </c>
      <c r="H146" s="11">
        <f t="shared" si="16"/>
        <v>1.6022673796791445</v>
      </c>
      <c r="I146" s="11">
        <f t="shared" si="17"/>
        <v>0</v>
      </c>
      <c r="J146" s="11">
        <f t="shared" si="19"/>
        <v>1.6022673796791445</v>
      </c>
      <c r="K146" s="5">
        <v>5</v>
      </c>
      <c r="L146" s="5">
        <v>5</v>
      </c>
      <c r="M146" s="5">
        <v>5</v>
      </c>
      <c r="N146" s="5">
        <f t="shared" si="18"/>
        <v>0</v>
      </c>
      <c r="O146" s="5">
        <f t="shared" si="20"/>
        <v>0</v>
      </c>
      <c r="P146" s="5" t="s">
        <v>10</v>
      </c>
      <c r="Q146" s="5" t="s">
        <v>7</v>
      </c>
      <c r="R146" s="5">
        <v>25</v>
      </c>
      <c r="V146" s="5">
        <v>8.5</v>
      </c>
      <c r="W146" s="5">
        <v>348</v>
      </c>
      <c r="X146" s="5">
        <v>8.6</v>
      </c>
    </row>
    <row r="147" spans="1:24" x14ac:dyDescent="0.2">
      <c r="A147" s="9" t="s">
        <v>3</v>
      </c>
      <c r="B147" s="12">
        <v>5</v>
      </c>
      <c r="C147" s="12">
        <v>2</v>
      </c>
      <c r="D147" s="11">
        <v>10.4</v>
      </c>
      <c r="E147" s="11">
        <v>0</v>
      </c>
      <c r="F147" s="11">
        <f t="shared" si="14"/>
        <v>5.9924800000000005</v>
      </c>
      <c r="G147" s="11">
        <f t="shared" si="15"/>
        <v>0</v>
      </c>
      <c r="H147" s="11">
        <f t="shared" si="16"/>
        <v>1.6022673796791445</v>
      </c>
      <c r="I147" s="11">
        <f t="shared" si="17"/>
        <v>0</v>
      </c>
      <c r="J147" s="11">
        <f t="shared" si="19"/>
        <v>1.6022673796791445</v>
      </c>
      <c r="K147" s="5">
        <v>5</v>
      </c>
      <c r="L147" s="5">
        <v>5</v>
      </c>
      <c r="M147" s="5">
        <v>5</v>
      </c>
      <c r="N147" s="5">
        <f t="shared" si="18"/>
        <v>0</v>
      </c>
      <c r="O147" s="5">
        <f t="shared" si="20"/>
        <v>0</v>
      </c>
      <c r="P147" s="5" t="s">
        <v>10</v>
      </c>
      <c r="Q147" s="5" t="s">
        <v>7</v>
      </c>
      <c r="R147" s="5">
        <v>25</v>
      </c>
    </row>
    <row r="148" spans="1:24" x14ac:dyDescent="0.2">
      <c r="A148" s="9" t="s">
        <v>3</v>
      </c>
      <c r="B148" s="12">
        <v>5</v>
      </c>
      <c r="C148" s="12">
        <v>3</v>
      </c>
      <c r="D148" s="11">
        <v>10.4</v>
      </c>
      <c r="E148" s="11">
        <v>0</v>
      </c>
      <c r="F148" s="11">
        <f t="shared" si="14"/>
        <v>5.9924800000000005</v>
      </c>
      <c r="G148" s="11">
        <f t="shared" si="15"/>
        <v>0</v>
      </c>
      <c r="H148" s="11">
        <f t="shared" si="16"/>
        <v>1.6022673796791445</v>
      </c>
      <c r="I148" s="11">
        <f t="shared" si="17"/>
        <v>0</v>
      </c>
      <c r="J148" s="11">
        <f t="shared" si="19"/>
        <v>1.6022673796791445</v>
      </c>
      <c r="K148" s="5">
        <v>5</v>
      </c>
      <c r="L148" s="5">
        <v>5</v>
      </c>
      <c r="M148" s="5">
        <v>5</v>
      </c>
      <c r="N148" s="5">
        <f t="shared" si="18"/>
        <v>0</v>
      </c>
      <c r="O148" s="5">
        <f t="shared" si="20"/>
        <v>0</v>
      </c>
      <c r="P148" s="5" t="s">
        <v>10</v>
      </c>
      <c r="Q148" s="5" t="s">
        <v>7</v>
      </c>
      <c r="R148" s="5">
        <v>25</v>
      </c>
    </row>
    <row r="149" spans="1:24" x14ac:dyDescent="0.2">
      <c r="A149" s="9" t="s">
        <v>3</v>
      </c>
      <c r="B149" s="12">
        <v>5</v>
      </c>
      <c r="C149" s="12">
        <v>4</v>
      </c>
      <c r="D149" s="11">
        <v>10.4</v>
      </c>
      <c r="E149" s="11">
        <v>0</v>
      </c>
      <c r="F149" s="11">
        <f t="shared" si="14"/>
        <v>5.9924800000000005</v>
      </c>
      <c r="G149" s="11">
        <f t="shared" si="15"/>
        <v>0</v>
      </c>
      <c r="H149" s="11">
        <f t="shared" si="16"/>
        <v>1.6022673796791445</v>
      </c>
      <c r="I149" s="11">
        <f t="shared" si="17"/>
        <v>0</v>
      </c>
      <c r="J149" s="11">
        <f t="shared" si="19"/>
        <v>1.6022673796791445</v>
      </c>
      <c r="K149" s="5">
        <v>5</v>
      </c>
      <c r="L149" s="5">
        <v>5</v>
      </c>
      <c r="M149" s="5">
        <v>5</v>
      </c>
      <c r="N149" s="5">
        <f t="shared" si="18"/>
        <v>0</v>
      </c>
      <c r="O149" s="5">
        <f t="shared" si="20"/>
        <v>0</v>
      </c>
      <c r="P149" s="5" t="s">
        <v>10</v>
      </c>
      <c r="Q149" s="5" t="s">
        <v>7</v>
      </c>
      <c r="R149" s="5">
        <v>25</v>
      </c>
    </row>
    <row r="150" spans="1:24" x14ac:dyDescent="0.2">
      <c r="A150" s="9" t="s">
        <v>3</v>
      </c>
      <c r="B150" s="12">
        <v>6</v>
      </c>
      <c r="C150" s="12">
        <v>1</v>
      </c>
      <c r="D150" s="11">
        <v>20.8</v>
      </c>
      <c r="E150" s="11">
        <v>0</v>
      </c>
      <c r="F150" s="11">
        <f t="shared" si="14"/>
        <v>11.984960000000001</v>
      </c>
      <c r="G150" s="11">
        <f t="shared" si="15"/>
        <v>0</v>
      </c>
      <c r="H150" s="11">
        <f t="shared" si="16"/>
        <v>3.2045347593582889</v>
      </c>
      <c r="I150" s="11">
        <f t="shared" si="17"/>
        <v>0</v>
      </c>
      <c r="J150" s="11">
        <f t="shared" si="19"/>
        <v>3.2045347593582889</v>
      </c>
      <c r="K150" s="5">
        <v>5</v>
      </c>
      <c r="L150" s="5">
        <v>5</v>
      </c>
      <c r="M150" s="5">
        <v>5</v>
      </c>
      <c r="N150" s="5">
        <f t="shared" si="18"/>
        <v>0</v>
      </c>
      <c r="O150" s="5">
        <f t="shared" si="20"/>
        <v>0</v>
      </c>
      <c r="P150" s="5" t="s">
        <v>10</v>
      </c>
      <c r="Q150" s="5" t="s">
        <v>7</v>
      </c>
      <c r="R150" s="5">
        <v>25</v>
      </c>
      <c r="V150" s="5">
        <v>8.5</v>
      </c>
      <c r="W150" s="5">
        <v>351</v>
      </c>
      <c r="X150" s="5">
        <v>8.6</v>
      </c>
    </row>
    <row r="151" spans="1:24" x14ac:dyDescent="0.2">
      <c r="A151" s="9" t="s">
        <v>3</v>
      </c>
      <c r="B151" s="12">
        <v>6</v>
      </c>
      <c r="C151" s="12">
        <v>2</v>
      </c>
      <c r="D151" s="11">
        <v>20.8</v>
      </c>
      <c r="E151" s="11">
        <v>0</v>
      </c>
      <c r="F151" s="11">
        <f t="shared" si="14"/>
        <v>11.984960000000001</v>
      </c>
      <c r="G151" s="11">
        <f t="shared" si="15"/>
        <v>0</v>
      </c>
      <c r="H151" s="11">
        <f t="shared" si="16"/>
        <v>3.2045347593582889</v>
      </c>
      <c r="I151" s="11">
        <f t="shared" si="17"/>
        <v>0</v>
      </c>
      <c r="J151" s="11">
        <f t="shared" si="19"/>
        <v>3.2045347593582889</v>
      </c>
      <c r="K151" s="5">
        <v>5</v>
      </c>
      <c r="L151" s="5">
        <v>5</v>
      </c>
      <c r="M151" s="5">
        <v>5</v>
      </c>
      <c r="N151" s="5">
        <f t="shared" si="18"/>
        <v>0</v>
      </c>
      <c r="O151" s="5">
        <f t="shared" si="20"/>
        <v>0</v>
      </c>
      <c r="P151" s="5" t="s">
        <v>10</v>
      </c>
      <c r="Q151" s="5" t="s">
        <v>7</v>
      </c>
      <c r="R151" s="5">
        <v>25</v>
      </c>
    </row>
    <row r="152" spans="1:24" x14ac:dyDescent="0.2">
      <c r="A152" s="9" t="s">
        <v>3</v>
      </c>
      <c r="B152" s="12">
        <v>6</v>
      </c>
      <c r="C152" s="12">
        <v>3</v>
      </c>
      <c r="D152" s="11">
        <v>20.8</v>
      </c>
      <c r="E152" s="11">
        <v>0</v>
      </c>
      <c r="F152" s="11">
        <f t="shared" si="14"/>
        <v>11.984960000000001</v>
      </c>
      <c r="G152" s="11">
        <f t="shared" si="15"/>
        <v>0</v>
      </c>
      <c r="H152" s="11">
        <f t="shared" si="16"/>
        <v>3.2045347593582889</v>
      </c>
      <c r="I152" s="11">
        <f t="shared" si="17"/>
        <v>0</v>
      </c>
      <c r="J152" s="11">
        <f t="shared" si="19"/>
        <v>3.2045347593582889</v>
      </c>
      <c r="K152" s="5">
        <v>5</v>
      </c>
      <c r="L152" s="5">
        <v>5</v>
      </c>
      <c r="M152" s="5">
        <v>5</v>
      </c>
      <c r="N152" s="5">
        <f t="shared" si="18"/>
        <v>0</v>
      </c>
      <c r="O152" s="5">
        <f t="shared" si="20"/>
        <v>0</v>
      </c>
      <c r="P152" s="5" t="s">
        <v>10</v>
      </c>
      <c r="Q152" s="5" t="s">
        <v>7</v>
      </c>
      <c r="R152" s="5">
        <v>25</v>
      </c>
    </row>
    <row r="153" spans="1:24" x14ac:dyDescent="0.2">
      <c r="A153" s="9" t="s">
        <v>3</v>
      </c>
      <c r="B153" s="12">
        <v>6</v>
      </c>
      <c r="C153" s="12">
        <v>4</v>
      </c>
      <c r="D153" s="11">
        <v>20.8</v>
      </c>
      <c r="E153" s="11">
        <v>0</v>
      </c>
      <c r="F153" s="11">
        <f t="shared" si="14"/>
        <v>11.984960000000001</v>
      </c>
      <c r="G153" s="11">
        <f t="shared" si="15"/>
        <v>0</v>
      </c>
      <c r="H153" s="11">
        <f t="shared" si="16"/>
        <v>3.2045347593582889</v>
      </c>
      <c r="I153" s="11">
        <f t="shared" si="17"/>
        <v>0</v>
      </c>
      <c r="J153" s="11">
        <f t="shared" si="19"/>
        <v>3.2045347593582889</v>
      </c>
      <c r="K153" s="5">
        <v>5</v>
      </c>
      <c r="L153" s="5">
        <v>5</v>
      </c>
      <c r="M153" s="5">
        <v>5</v>
      </c>
      <c r="N153" s="5">
        <f t="shared" si="18"/>
        <v>0</v>
      </c>
      <c r="O153" s="5">
        <f t="shared" si="20"/>
        <v>0</v>
      </c>
      <c r="P153" s="5" t="s">
        <v>10</v>
      </c>
      <c r="Q153" s="5" t="s">
        <v>7</v>
      </c>
      <c r="R153" s="5">
        <v>25</v>
      </c>
    </row>
    <row r="154" spans="1:24" x14ac:dyDescent="0.2">
      <c r="A154" s="9" t="s">
        <v>3</v>
      </c>
      <c r="B154" s="12">
        <v>7</v>
      </c>
      <c r="C154" s="12">
        <v>1</v>
      </c>
      <c r="D154" s="11">
        <v>0.4</v>
      </c>
      <c r="E154" s="11">
        <v>51.8</v>
      </c>
      <c r="F154" s="11">
        <f t="shared" si="14"/>
        <v>0.23048000000000002</v>
      </c>
      <c r="G154" s="11">
        <f t="shared" si="15"/>
        <v>38.632439999999995</v>
      </c>
      <c r="H154" s="11">
        <f t="shared" si="16"/>
        <v>6.1625668449197861E-2</v>
      </c>
      <c r="I154" s="11">
        <f t="shared" si="17"/>
        <v>3.8136663376110561E-2</v>
      </c>
      <c r="J154" s="11">
        <f t="shared" si="19"/>
        <v>9.9762331825308415E-2</v>
      </c>
      <c r="K154" s="5">
        <v>5</v>
      </c>
      <c r="L154" s="5">
        <v>0</v>
      </c>
      <c r="M154" s="5">
        <v>0</v>
      </c>
      <c r="N154" s="5">
        <f t="shared" si="18"/>
        <v>5</v>
      </c>
      <c r="O154" s="5">
        <f t="shared" si="20"/>
        <v>50</v>
      </c>
      <c r="P154" s="5" t="s">
        <v>10</v>
      </c>
      <c r="Q154" s="5" t="s">
        <v>7</v>
      </c>
      <c r="R154" s="5">
        <v>25</v>
      </c>
      <c r="S154" s="5">
        <v>8.3000000000000007</v>
      </c>
      <c r="T154" s="5">
        <v>324</v>
      </c>
      <c r="U154" s="5">
        <v>8.8000000000000007</v>
      </c>
      <c r="V154" s="5">
        <v>8.5</v>
      </c>
      <c r="W154" s="5">
        <v>362</v>
      </c>
      <c r="X154" s="5">
        <v>8.6</v>
      </c>
    </row>
    <row r="155" spans="1:24" x14ac:dyDescent="0.2">
      <c r="A155" s="9" t="s">
        <v>3</v>
      </c>
      <c r="B155" s="12">
        <v>7</v>
      </c>
      <c r="C155" s="12">
        <v>2</v>
      </c>
      <c r="D155" s="11">
        <v>0.4</v>
      </c>
      <c r="E155" s="11">
        <v>51.8</v>
      </c>
      <c r="F155" s="11">
        <f t="shared" si="14"/>
        <v>0.23048000000000002</v>
      </c>
      <c r="G155" s="11">
        <f t="shared" si="15"/>
        <v>38.632439999999995</v>
      </c>
      <c r="H155" s="11">
        <f t="shared" si="16"/>
        <v>6.1625668449197861E-2</v>
      </c>
      <c r="I155" s="11">
        <f t="shared" si="17"/>
        <v>3.8136663376110561E-2</v>
      </c>
      <c r="J155" s="11">
        <f t="shared" si="19"/>
        <v>9.9762331825308415E-2</v>
      </c>
      <c r="K155" s="5">
        <v>5</v>
      </c>
      <c r="L155" s="5">
        <v>0</v>
      </c>
      <c r="M155" s="5">
        <v>0</v>
      </c>
      <c r="N155" s="5">
        <f t="shared" si="18"/>
        <v>5</v>
      </c>
      <c r="O155" s="5">
        <f t="shared" si="20"/>
        <v>50</v>
      </c>
      <c r="P155" s="5" t="s">
        <v>10</v>
      </c>
      <c r="Q155" s="5" t="s">
        <v>7</v>
      </c>
      <c r="R155" s="5">
        <v>25</v>
      </c>
    </row>
    <row r="156" spans="1:24" x14ac:dyDescent="0.2">
      <c r="A156" s="9" t="s">
        <v>3</v>
      </c>
      <c r="B156" s="12">
        <v>7</v>
      </c>
      <c r="C156" s="12">
        <v>3</v>
      </c>
      <c r="D156" s="11">
        <v>0.4</v>
      </c>
      <c r="E156" s="11">
        <v>51.8</v>
      </c>
      <c r="F156" s="11">
        <f t="shared" si="14"/>
        <v>0.23048000000000002</v>
      </c>
      <c r="G156" s="11">
        <f t="shared" si="15"/>
        <v>38.632439999999995</v>
      </c>
      <c r="H156" s="11">
        <f t="shared" si="16"/>
        <v>6.1625668449197861E-2</v>
      </c>
      <c r="I156" s="11">
        <f t="shared" si="17"/>
        <v>3.8136663376110561E-2</v>
      </c>
      <c r="J156" s="11">
        <f t="shared" si="19"/>
        <v>9.9762331825308415E-2</v>
      </c>
      <c r="K156" s="5">
        <v>5</v>
      </c>
      <c r="L156" s="5">
        <v>1</v>
      </c>
      <c r="M156" s="5">
        <v>1</v>
      </c>
      <c r="N156" s="5">
        <f t="shared" si="18"/>
        <v>4</v>
      </c>
      <c r="O156" s="5">
        <f t="shared" si="20"/>
        <v>40</v>
      </c>
      <c r="P156" s="5" t="s">
        <v>10</v>
      </c>
      <c r="Q156" s="5" t="s">
        <v>7</v>
      </c>
      <c r="R156" s="5">
        <v>25</v>
      </c>
    </row>
    <row r="157" spans="1:24" x14ac:dyDescent="0.2">
      <c r="A157" s="9" t="s">
        <v>3</v>
      </c>
      <c r="B157" s="12">
        <v>7</v>
      </c>
      <c r="C157" s="12">
        <v>4</v>
      </c>
      <c r="D157" s="11">
        <v>0.4</v>
      </c>
      <c r="E157" s="11">
        <v>51.8</v>
      </c>
      <c r="F157" s="11">
        <f t="shared" si="14"/>
        <v>0.23048000000000002</v>
      </c>
      <c r="G157" s="11">
        <f t="shared" si="15"/>
        <v>38.632439999999995</v>
      </c>
      <c r="H157" s="11">
        <f t="shared" si="16"/>
        <v>6.1625668449197861E-2</v>
      </c>
      <c r="I157" s="11">
        <f t="shared" si="17"/>
        <v>3.8136663376110561E-2</v>
      </c>
      <c r="J157" s="11">
        <f t="shared" si="19"/>
        <v>9.9762331825308415E-2</v>
      </c>
      <c r="K157" s="5">
        <v>5</v>
      </c>
      <c r="L157" s="5">
        <v>1</v>
      </c>
      <c r="M157" s="5">
        <v>1</v>
      </c>
      <c r="N157" s="5">
        <f t="shared" si="18"/>
        <v>4</v>
      </c>
      <c r="O157" s="5">
        <f t="shared" si="20"/>
        <v>40</v>
      </c>
      <c r="P157" s="5" t="s">
        <v>10</v>
      </c>
      <c r="Q157" s="5" t="s">
        <v>7</v>
      </c>
      <c r="R157" s="5">
        <v>25</v>
      </c>
    </row>
    <row r="158" spans="1:24" x14ac:dyDescent="0.2">
      <c r="A158" s="9" t="s">
        <v>3</v>
      </c>
      <c r="B158" s="12">
        <v>8</v>
      </c>
      <c r="C158" s="12">
        <v>1</v>
      </c>
      <c r="D158" s="11">
        <v>0.9</v>
      </c>
      <c r="E158" s="11">
        <v>103.7</v>
      </c>
      <c r="F158" s="11">
        <f t="shared" si="14"/>
        <v>0.51858000000000004</v>
      </c>
      <c r="G158" s="11">
        <f t="shared" si="15"/>
        <v>77.339460000000003</v>
      </c>
      <c r="H158" s="11">
        <f t="shared" si="16"/>
        <v>0.13865775401069519</v>
      </c>
      <c r="I158" s="11">
        <f t="shared" si="17"/>
        <v>7.6346949654491611E-2</v>
      </c>
      <c r="J158" s="11">
        <f t="shared" si="19"/>
        <v>0.21500470366518681</v>
      </c>
      <c r="K158" s="5">
        <v>5</v>
      </c>
      <c r="L158" s="5">
        <v>0</v>
      </c>
      <c r="M158" s="5">
        <v>0</v>
      </c>
      <c r="N158" s="5">
        <f t="shared" si="18"/>
        <v>5</v>
      </c>
      <c r="O158" s="5">
        <f t="shared" si="20"/>
        <v>50</v>
      </c>
      <c r="P158" s="5" t="s">
        <v>10</v>
      </c>
      <c r="Q158" s="5" t="s">
        <v>7</v>
      </c>
      <c r="R158" s="5">
        <v>25</v>
      </c>
      <c r="V158" s="5">
        <v>8.4</v>
      </c>
      <c r="W158" s="5">
        <v>361</v>
      </c>
      <c r="X158" s="5">
        <v>8.6999999999999993</v>
      </c>
    </row>
    <row r="159" spans="1:24" x14ac:dyDescent="0.2">
      <c r="A159" s="9" t="s">
        <v>3</v>
      </c>
      <c r="B159" s="12">
        <v>8</v>
      </c>
      <c r="C159" s="12">
        <v>2</v>
      </c>
      <c r="D159" s="11">
        <v>0.9</v>
      </c>
      <c r="E159" s="11">
        <v>103.7</v>
      </c>
      <c r="F159" s="11">
        <f t="shared" si="14"/>
        <v>0.51858000000000004</v>
      </c>
      <c r="G159" s="11">
        <f t="shared" si="15"/>
        <v>77.339460000000003</v>
      </c>
      <c r="H159" s="11">
        <f t="shared" si="16"/>
        <v>0.13865775401069519</v>
      </c>
      <c r="I159" s="11">
        <f t="shared" si="17"/>
        <v>7.6346949654491611E-2</v>
      </c>
      <c r="J159" s="11">
        <f t="shared" si="19"/>
        <v>0.21500470366518681</v>
      </c>
      <c r="K159" s="5">
        <v>5</v>
      </c>
      <c r="L159" s="5">
        <v>0</v>
      </c>
      <c r="M159" s="5">
        <v>0</v>
      </c>
      <c r="N159" s="5">
        <f t="shared" si="18"/>
        <v>5</v>
      </c>
      <c r="O159" s="5">
        <f t="shared" si="20"/>
        <v>50</v>
      </c>
      <c r="P159" s="5" t="s">
        <v>10</v>
      </c>
      <c r="Q159" s="5" t="s">
        <v>7</v>
      </c>
      <c r="R159" s="5">
        <v>25</v>
      </c>
    </row>
    <row r="160" spans="1:24" x14ac:dyDescent="0.2">
      <c r="A160" s="9" t="s">
        <v>3</v>
      </c>
      <c r="B160" s="12">
        <v>8</v>
      </c>
      <c r="C160" s="12">
        <v>3</v>
      </c>
      <c r="D160" s="11">
        <v>0.9</v>
      </c>
      <c r="E160" s="11">
        <v>103.7</v>
      </c>
      <c r="F160" s="11">
        <f t="shared" si="14"/>
        <v>0.51858000000000004</v>
      </c>
      <c r="G160" s="11">
        <f t="shared" si="15"/>
        <v>77.339460000000003</v>
      </c>
      <c r="H160" s="11">
        <f t="shared" si="16"/>
        <v>0.13865775401069519</v>
      </c>
      <c r="I160" s="11">
        <f t="shared" si="17"/>
        <v>7.6346949654491611E-2</v>
      </c>
      <c r="J160" s="11">
        <f t="shared" si="19"/>
        <v>0.21500470366518681</v>
      </c>
      <c r="K160" s="5">
        <v>5</v>
      </c>
      <c r="L160" s="5">
        <v>1</v>
      </c>
      <c r="M160" s="5">
        <v>1</v>
      </c>
      <c r="N160" s="5">
        <f t="shared" si="18"/>
        <v>4</v>
      </c>
      <c r="O160" s="5">
        <f t="shared" si="20"/>
        <v>40</v>
      </c>
      <c r="P160" s="5" t="s">
        <v>10</v>
      </c>
      <c r="Q160" s="5" t="s">
        <v>7</v>
      </c>
      <c r="R160" s="5">
        <v>25</v>
      </c>
    </row>
    <row r="161" spans="1:24" x14ac:dyDescent="0.2">
      <c r="A161" s="9" t="s">
        <v>3</v>
      </c>
      <c r="B161" s="12">
        <v>8</v>
      </c>
      <c r="C161" s="12">
        <v>4</v>
      </c>
      <c r="D161" s="11">
        <v>0.9</v>
      </c>
      <c r="E161" s="11">
        <v>103.7</v>
      </c>
      <c r="F161" s="11">
        <f t="shared" si="14"/>
        <v>0.51858000000000004</v>
      </c>
      <c r="G161" s="11">
        <f t="shared" si="15"/>
        <v>77.339460000000003</v>
      </c>
      <c r="H161" s="11">
        <f t="shared" si="16"/>
        <v>0.13865775401069519</v>
      </c>
      <c r="I161" s="11">
        <f t="shared" si="17"/>
        <v>7.6346949654491611E-2</v>
      </c>
      <c r="J161" s="11">
        <f t="shared" si="19"/>
        <v>0.21500470366518681</v>
      </c>
      <c r="K161" s="5">
        <v>5</v>
      </c>
      <c r="L161" s="5">
        <v>0</v>
      </c>
      <c r="M161" s="5">
        <v>0</v>
      </c>
      <c r="N161" s="5">
        <f t="shared" si="18"/>
        <v>5</v>
      </c>
      <c r="O161" s="5">
        <f t="shared" si="20"/>
        <v>50</v>
      </c>
      <c r="P161" s="5" t="s">
        <v>10</v>
      </c>
      <c r="Q161" s="5" t="s">
        <v>7</v>
      </c>
      <c r="R161" s="5">
        <v>25</v>
      </c>
    </row>
    <row r="162" spans="1:24" x14ac:dyDescent="0.2">
      <c r="A162" s="9" t="s">
        <v>3</v>
      </c>
      <c r="B162" s="12">
        <v>9</v>
      </c>
      <c r="C162" s="12">
        <v>1</v>
      </c>
      <c r="D162" s="11">
        <v>1.7</v>
      </c>
      <c r="E162" s="11">
        <v>207.3</v>
      </c>
      <c r="F162" s="11">
        <f t="shared" si="14"/>
        <v>0.97954000000000008</v>
      </c>
      <c r="G162" s="11">
        <f t="shared" si="15"/>
        <v>154.60434000000001</v>
      </c>
      <c r="H162" s="11">
        <f t="shared" si="16"/>
        <v>0.26190909090909092</v>
      </c>
      <c r="I162" s="11">
        <f t="shared" si="17"/>
        <v>0.15262027640671275</v>
      </c>
      <c r="J162" s="11">
        <f t="shared" si="19"/>
        <v>0.4145293673158037</v>
      </c>
      <c r="K162" s="5">
        <v>5</v>
      </c>
      <c r="L162" s="5">
        <v>0</v>
      </c>
      <c r="M162" s="5">
        <v>0</v>
      </c>
      <c r="N162" s="5">
        <f t="shared" si="18"/>
        <v>5</v>
      </c>
      <c r="O162" s="5">
        <f t="shared" si="20"/>
        <v>50</v>
      </c>
      <c r="P162" s="5" t="s">
        <v>10</v>
      </c>
      <c r="Q162" s="5" t="s">
        <v>7</v>
      </c>
      <c r="R162" s="5">
        <v>25</v>
      </c>
      <c r="V162" s="5">
        <v>8.5</v>
      </c>
      <c r="W162" s="5">
        <v>349</v>
      </c>
      <c r="X162" s="5">
        <v>8.6</v>
      </c>
    </row>
    <row r="163" spans="1:24" x14ac:dyDescent="0.2">
      <c r="A163" s="9" t="s">
        <v>3</v>
      </c>
      <c r="B163" s="12">
        <v>9</v>
      </c>
      <c r="C163" s="12">
        <v>2</v>
      </c>
      <c r="D163" s="11">
        <v>1.7</v>
      </c>
      <c r="E163" s="11">
        <v>207.3</v>
      </c>
      <c r="F163" s="11">
        <f t="shared" si="14"/>
        <v>0.97954000000000008</v>
      </c>
      <c r="G163" s="11">
        <f t="shared" si="15"/>
        <v>154.60434000000001</v>
      </c>
      <c r="H163" s="11">
        <f t="shared" si="16"/>
        <v>0.26190909090909092</v>
      </c>
      <c r="I163" s="11">
        <f t="shared" si="17"/>
        <v>0.15262027640671275</v>
      </c>
      <c r="J163" s="11">
        <f t="shared" si="19"/>
        <v>0.4145293673158037</v>
      </c>
      <c r="K163" s="5">
        <v>5</v>
      </c>
      <c r="L163" s="5">
        <v>0</v>
      </c>
      <c r="M163" s="5">
        <v>0</v>
      </c>
      <c r="N163" s="5">
        <f t="shared" si="18"/>
        <v>5</v>
      </c>
      <c r="O163" s="5">
        <f t="shared" si="20"/>
        <v>50</v>
      </c>
      <c r="P163" s="5" t="s">
        <v>10</v>
      </c>
      <c r="Q163" s="5" t="s">
        <v>7</v>
      </c>
      <c r="R163" s="5">
        <v>25</v>
      </c>
    </row>
    <row r="164" spans="1:24" x14ac:dyDescent="0.2">
      <c r="A164" s="9" t="s">
        <v>3</v>
      </c>
      <c r="B164" s="12">
        <v>9</v>
      </c>
      <c r="C164" s="12">
        <v>3</v>
      </c>
      <c r="D164" s="11">
        <v>1.7</v>
      </c>
      <c r="E164" s="11">
        <v>207.3</v>
      </c>
      <c r="F164" s="11">
        <f t="shared" si="14"/>
        <v>0.97954000000000008</v>
      </c>
      <c r="G164" s="11">
        <f t="shared" si="15"/>
        <v>154.60434000000001</v>
      </c>
      <c r="H164" s="11">
        <f t="shared" si="16"/>
        <v>0.26190909090909092</v>
      </c>
      <c r="I164" s="11">
        <f t="shared" si="17"/>
        <v>0.15262027640671275</v>
      </c>
      <c r="J164" s="11">
        <f t="shared" si="19"/>
        <v>0.4145293673158037</v>
      </c>
      <c r="K164" s="5">
        <v>5</v>
      </c>
      <c r="L164" s="5">
        <v>1</v>
      </c>
      <c r="M164" s="5">
        <v>1</v>
      </c>
      <c r="N164" s="5">
        <f t="shared" si="18"/>
        <v>4</v>
      </c>
      <c r="O164" s="5">
        <f t="shared" si="20"/>
        <v>40</v>
      </c>
      <c r="P164" s="5" t="s">
        <v>10</v>
      </c>
      <c r="Q164" s="5" t="s">
        <v>7</v>
      </c>
      <c r="R164" s="5">
        <v>25</v>
      </c>
    </row>
    <row r="165" spans="1:24" x14ac:dyDescent="0.2">
      <c r="A165" s="9" t="s">
        <v>3</v>
      </c>
      <c r="B165" s="12">
        <v>9</v>
      </c>
      <c r="C165" s="12">
        <v>4</v>
      </c>
      <c r="D165" s="11">
        <v>1.7</v>
      </c>
      <c r="E165" s="11">
        <v>207.3</v>
      </c>
      <c r="F165" s="11">
        <f t="shared" si="14"/>
        <v>0.97954000000000008</v>
      </c>
      <c r="G165" s="11">
        <f t="shared" si="15"/>
        <v>154.60434000000001</v>
      </c>
      <c r="H165" s="11">
        <f t="shared" si="16"/>
        <v>0.26190909090909092</v>
      </c>
      <c r="I165" s="11">
        <f t="shared" si="17"/>
        <v>0.15262027640671275</v>
      </c>
      <c r="J165" s="11">
        <f t="shared" si="19"/>
        <v>0.4145293673158037</v>
      </c>
      <c r="K165" s="5">
        <v>5</v>
      </c>
      <c r="L165" s="5">
        <v>1</v>
      </c>
      <c r="M165" s="5">
        <v>0</v>
      </c>
      <c r="N165" s="5">
        <f t="shared" si="18"/>
        <v>4</v>
      </c>
      <c r="O165" s="5">
        <f t="shared" si="20"/>
        <v>40</v>
      </c>
      <c r="P165" s="5" t="s">
        <v>10</v>
      </c>
      <c r="Q165" s="5" t="s">
        <v>7</v>
      </c>
      <c r="R165" s="5">
        <v>25</v>
      </c>
    </row>
    <row r="166" spans="1:24" x14ac:dyDescent="0.2">
      <c r="A166" s="9" t="s">
        <v>3</v>
      </c>
      <c r="B166" s="12">
        <v>10</v>
      </c>
      <c r="C166" s="12">
        <v>1</v>
      </c>
      <c r="D166" s="11">
        <v>3.5</v>
      </c>
      <c r="E166" s="11">
        <v>414.6</v>
      </c>
      <c r="F166" s="11">
        <f t="shared" si="14"/>
        <v>2.0167000000000002</v>
      </c>
      <c r="G166" s="11">
        <f t="shared" si="15"/>
        <v>309.20868000000002</v>
      </c>
      <c r="H166" s="11">
        <f t="shared" si="16"/>
        <v>0.53922459893048125</v>
      </c>
      <c r="I166" s="11">
        <f t="shared" si="17"/>
        <v>0.30524055281342549</v>
      </c>
      <c r="J166" s="11">
        <f t="shared" si="19"/>
        <v>0.84446515174390679</v>
      </c>
      <c r="K166" s="5">
        <v>5</v>
      </c>
      <c r="L166" s="5">
        <v>0</v>
      </c>
      <c r="M166" s="5">
        <v>0</v>
      </c>
      <c r="N166" s="5">
        <f t="shared" si="18"/>
        <v>5</v>
      </c>
      <c r="O166" s="5">
        <f t="shared" si="20"/>
        <v>50</v>
      </c>
      <c r="P166" s="5" t="s">
        <v>10</v>
      </c>
      <c r="Q166" s="5" t="s">
        <v>7</v>
      </c>
      <c r="R166" s="5">
        <v>25</v>
      </c>
      <c r="V166" s="5">
        <v>8.5</v>
      </c>
      <c r="W166" s="5">
        <v>349</v>
      </c>
      <c r="X166" s="5">
        <v>8.6</v>
      </c>
    </row>
    <row r="167" spans="1:24" x14ac:dyDescent="0.2">
      <c r="A167" s="9" t="s">
        <v>3</v>
      </c>
      <c r="B167" s="12">
        <v>10</v>
      </c>
      <c r="C167" s="12">
        <v>2</v>
      </c>
      <c r="D167" s="11">
        <v>3.5</v>
      </c>
      <c r="E167" s="11">
        <v>414.6</v>
      </c>
      <c r="F167" s="11">
        <f t="shared" si="14"/>
        <v>2.0167000000000002</v>
      </c>
      <c r="G167" s="11">
        <f t="shared" si="15"/>
        <v>309.20868000000002</v>
      </c>
      <c r="H167" s="11">
        <f t="shared" si="16"/>
        <v>0.53922459893048125</v>
      </c>
      <c r="I167" s="11">
        <f t="shared" si="17"/>
        <v>0.30524055281342549</v>
      </c>
      <c r="J167" s="11">
        <f t="shared" si="19"/>
        <v>0.84446515174390679</v>
      </c>
      <c r="K167" s="5">
        <v>5</v>
      </c>
      <c r="L167" s="5">
        <v>2</v>
      </c>
      <c r="M167" s="5">
        <v>2</v>
      </c>
      <c r="N167" s="5">
        <f t="shared" si="18"/>
        <v>3</v>
      </c>
      <c r="O167" s="5">
        <f t="shared" si="20"/>
        <v>30</v>
      </c>
      <c r="P167" s="5" t="s">
        <v>10</v>
      </c>
      <c r="Q167" s="5" t="s">
        <v>7</v>
      </c>
      <c r="R167" s="5">
        <v>25</v>
      </c>
    </row>
    <row r="168" spans="1:24" x14ac:dyDescent="0.2">
      <c r="A168" s="9" t="s">
        <v>3</v>
      </c>
      <c r="B168" s="12">
        <v>10</v>
      </c>
      <c r="C168" s="12">
        <v>3</v>
      </c>
      <c r="D168" s="11">
        <v>3.5</v>
      </c>
      <c r="E168" s="11">
        <v>414.6</v>
      </c>
      <c r="F168" s="11">
        <f t="shared" si="14"/>
        <v>2.0167000000000002</v>
      </c>
      <c r="G168" s="11">
        <f t="shared" si="15"/>
        <v>309.20868000000002</v>
      </c>
      <c r="H168" s="11">
        <f t="shared" si="16"/>
        <v>0.53922459893048125</v>
      </c>
      <c r="I168" s="11">
        <f t="shared" si="17"/>
        <v>0.30524055281342549</v>
      </c>
      <c r="J168" s="11">
        <f t="shared" si="19"/>
        <v>0.84446515174390679</v>
      </c>
      <c r="K168" s="5">
        <v>5</v>
      </c>
      <c r="L168" s="5">
        <v>0</v>
      </c>
      <c r="M168" s="5">
        <v>0</v>
      </c>
      <c r="N168" s="5">
        <f t="shared" si="18"/>
        <v>5</v>
      </c>
      <c r="O168" s="5">
        <f t="shared" si="20"/>
        <v>50</v>
      </c>
      <c r="P168" s="5" t="s">
        <v>10</v>
      </c>
      <c r="Q168" s="5" t="s">
        <v>7</v>
      </c>
      <c r="R168" s="5">
        <v>25</v>
      </c>
    </row>
    <row r="169" spans="1:24" x14ac:dyDescent="0.2">
      <c r="A169" s="9" t="s">
        <v>3</v>
      </c>
      <c r="B169" s="12">
        <v>10</v>
      </c>
      <c r="C169" s="12">
        <v>4</v>
      </c>
      <c r="D169" s="11">
        <v>3.5</v>
      </c>
      <c r="E169" s="11">
        <v>414.6</v>
      </c>
      <c r="F169" s="11">
        <f t="shared" si="14"/>
        <v>2.0167000000000002</v>
      </c>
      <c r="G169" s="11">
        <f t="shared" si="15"/>
        <v>309.20868000000002</v>
      </c>
      <c r="H169" s="11">
        <f t="shared" si="16"/>
        <v>0.53922459893048125</v>
      </c>
      <c r="I169" s="11">
        <f t="shared" si="17"/>
        <v>0.30524055281342549</v>
      </c>
      <c r="J169" s="11">
        <f t="shared" si="19"/>
        <v>0.84446515174390679</v>
      </c>
      <c r="K169" s="5">
        <v>5</v>
      </c>
      <c r="L169" s="5">
        <v>1</v>
      </c>
      <c r="M169" s="5">
        <v>1</v>
      </c>
      <c r="N169" s="5">
        <f t="shared" si="18"/>
        <v>4</v>
      </c>
      <c r="O169" s="5">
        <f t="shared" si="20"/>
        <v>40</v>
      </c>
      <c r="P169" s="5" t="s">
        <v>10</v>
      </c>
      <c r="Q169" s="5" t="s">
        <v>7</v>
      </c>
      <c r="R169" s="5">
        <v>25</v>
      </c>
    </row>
    <row r="170" spans="1:24" x14ac:dyDescent="0.2">
      <c r="A170" s="9" t="s">
        <v>3</v>
      </c>
      <c r="B170" s="12">
        <v>11</v>
      </c>
      <c r="C170" s="12">
        <v>1</v>
      </c>
      <c r="D170" s="11">
        <v>7</v>
      </c>
      <c r="E170" s="11">
        <v>829.2</v>
      </c>
      <c r="F170" s="11">
        <f t="shared" si="14"/>
        <v>4.0334000000000003</v>
      </c>
      <c r="G170" s="11">
        <f t="shared" si="15"/>
        <v>618.41736000000003</v>
      </c>
      <c r="H170" s="11">
        <f t="shared" si="16"/>
        <v>1.0784491978609625</v>
      </c>
      <c r="I170" s="11">
        <f t="shared" si="17"/>
        <v>0.61048110562685098</v>
      </c>
      <c r="J170" s="11">
        <f t="shared" si="19"/>
        <v>1.6889303034878136</v>
      </c>
      <c r="K170" s="5">
        <v>5</v>
      </c>
      <c r="L170" s="5">
        <v>5</v>
      </c>
      <c r="M170" s="5">
        <v>5</v>
      </c>
      <c r="N170" s="5">
        <f t="shared" si="18"/>
        <v>0</v>
      </c>
      <c r="O170" s="5">
        <f t="shared" si="20"/>
        <v>0</v>
      </c>
      <c r="P170" s="5" t="s">
        <v>10</v>
      </c>
      <c r="Q170" s="5" t="s">
        <v>7</v>
      </c>
      <c r="R170" s="5">
        <v>25</v>
      </c>
      <c r="V170" s="5">
        <v>8.5</v>
      </c>
      <c r="W170" s="5">
        <v>352</v>
      </c>
      <c r="X170" s="5">
        <v>8.6</v>
      </c>
    </row>
    <row r="171" spans="1:24" x14ac:dyDescent="0.2">
      <c r="A171" s="9" t="s">
        <v>3</v>
      </c>
      <c r="B171" s="12">
        <v>11</v>
      </c>
      <c r="C171" s="12">
        <v>2</v>
      </c>
      <c r="D171" s="11">
        <v>7</v>
      </c>
      <c r="E171" s="11">
        <v>829.2</v>
      </c>
      <c r="F171" s="11">
        <f t="shared" si="14"/>
        <v>4.0334000000000003</v>
      </c>
      <c r="G171" s="11">
        <f t="shared" si="15"/>
        <v>618.41736000000003</v>
      </c>
      <c r="H171" s="11">
        <f t="shared" si="16"/>
        <v>1.0784491978609625</v>
      </c>
      <c r="I171" s="11">
        <f t="shared" si="17"/>
        <v>0.61048110562685098</v>
      </c>
      <c r="J171" s="11">
        <f t="shared" si="19"/>
        <v>1.6889303034878136</v>
      </c>
      <c r="K171" s="5">
        <v>5</v>
      </c>
      <c r="L171" s="5">
        <v>5</v>
      </c>
      <c r="M171" s="5">
        <v>5</v>
      </c>
      <c r="N171" s="5">
        <f t="shared" si="18"/>
        <v>0</v>
      </c>
      <c r="O171" s="5">
        <f t="shared" si="20"/>
        <v>0</v>
      </c>
      <c r="P171" s="5" t="s">
        <v>10</v>
      </c>
      <c r="Q171" s="5" t="s">
        <v>7</v>
      </c>
      <c r="R171" s="5">
        <v>25</v>
      </c>
    </row>
    <row r="172" spans="1:24" x14ac:dyDescent="0.2">
      <c r="A172" s="9" t="s">
        <v>3</v>
      </c>
      <c r="B172" s="12">
        <v>11</v>
      </c>
      <c r="C172" s="12">
        <v>3</v>
      </c>
      <c r="D172" s="11">
        <v>7</v>
      </c>
      <c r="E172" s="11">
        <v>829.2</v>
      </c>
      <c r="F172" s="11">
        <f t="shared" si="14"/>
        <v>4.0334000000000003</v>
      </c>
      <c r="G172" s="11">
        <f t="shared" si="15"/>
        <v>618.41736000000003</v>
      </c>
      <c r="H172" s="11">
        <f t="shared" si="16"/>
        <v>1.0784491978609625</v>
      </c>
      <c r="I172" s="11">
        <f t="shared" si="17"/>
        <v>0.61048110562685098</v>
      </c>
      <c r="J172" s="11">
        <f t="shared" si="19"/>
        <v>1.6889303034878136</v>
      </c>
      <c r="K172" s="5">
        <v>5</v>
      </c>
      <c r="L172" s="5">
        <v>5</v>
      </c>
      <c r="M172" s="5">
        <v>5</v>
      </c>
      <c r="N172" s="5">
        <f t="shared" si="18"/>
        <v>0</v>
      </c>
      <c r="O172" s="5">
        <f t="shared" si="20"/>
        <v>0</v>
      </c>
      <c r="P172" s="5" t="s">
        <v>10</v>
      </c>
      <c r="Q172" s="5" t="s">
        <v>7</v>
      </c>
      <c r="R172" s="5">
        <v>25</v>
      </c>
    </row>
    <row r="173" spans="1:24" x14ac:dyDescent="0.2">
      <c r="A173" s="9" t="s">
        <v>3</v>
      </c>
      <c r="B173" s="12">
        <v>11</v>
      </c>
      <c r="C173" s="12">
        <v>4</v>
      </c>
      <c r="D173" s="11">
        <v>7</v>
      </c>
      <c r="E173" s="11">
        <v>829.2</v>
      </c>
      <c r="F173" s="11">
        <f t="shared" si="14"/>
        <v>4.0334000000000003</v>
      </c>
      <c r="G173" s="11">
        <f t="shared" si="15"/>
        <v>618.41736000000003</v>
      </c>
      <c r="H173" s="11">
        <f t="shared" si="16"/>
        <v>1.0784491978609625</v>
      </c>
      <c r="I173" s="11">
        <f t="shared" si="17"/>
        <v>0.61048110562685098</v>
      </c>
      <c r="J173" s="11">
        <f t="shared" si="19"/>
        <v>1.6889303034878136</v>
      </c>
      <c r="K173" s="5">
        <v>5</v>
      </c>
      <c r="L173" s="5">
        <v>3</v>
      </c>
      <c r="M173" s="5">
        <v>5</v>
      </c>
      <c r="N173" s="5">
        <f t="shared" si="18"/>
        <v>2</v>
      </c>
      <c r="O173" s="5">
        <f t="shared" si="20"/>
        <v>20</v>
      </c>
      <c r="P173" s="5" t="s">
        <v>10</v>
      </c>
      <c r="Q173" s="5" t="s">
        <v>7</v>
      </c>
      <c r="R173" s="5">
        <v>25</v>
      </c>
    </row>
    <row r="174" spans="1:24" x14ac:dyDescent="0.2">
      <c r="A174" s="9" t="s">
        <v>3</v>
      </c>
      <c r="B174" s="12">
        <v>12</v>
      </c>
      <c r="C174" s="12">
        <v>1</v>
      </c>
      <c r="D174" s="11">
        <v>13.9</v>
      </c>
      <c r="E174" s="11">
        <v>1658.4</v>
      </c>
      <c r="F174" s="11">
        <f t="shared" si="14"/>
        <v>8.0091800000000006</v>
      </c>
      <c r="G174" s="11">
        <f t="shared" si="15"/>
        <v>1236.8347200000001</v>
      </c>
      <c r="H174" s="11">
        <f t="shared" si="16"/>
        <v>2.1414919786096256</v>
      </c>
      <c r="I174" s="11">
        <f t="shared" si="17"/>
        <v>1.220962211253702</v>
      </c>
      <c r="J174" s="11">
        <f t="shared" si="19"/>
        <v>3.3624541898633273</v>
      </c>
      <c r="K174" s="5">
        <v>5</v>
      </c>
      <c r="L174" s="5">
        <v>5</v>
      </c>
      <c r="M174" s="5">
        <v>5</v>
      </c>
      <c r="N174" s="5">
        <f t="shared" si="18"/>
        <v>0</v>
      </c>
      <c r="O174" s="5">
        <f t="shared" si="20"/>
        <v>0</v>
      </c>
      <c r="P174" s="5" t="s">
        <v>10</v>
      </c>
      <c r="Q174" s="5" t="s">
        <v>7</v>
      </c>
      <c r="R174" s="5">
        <v>25</v>
      </c>
      <c r="V174" s="5">
        <v>8.5</v>
      </c>
      <c r="W174" s="5">
        <v>350</v>
      </c>
      <c r="X174" s="5">
        <v>8.6</v>
      </c>
    </row>
    <row r="175" spans="1:24" x14ac:dyDescent="0.2">
      <c r="A175" s="9" t="s">
        <v>3</v>
      </c>
      <c r="B175" s="12">
        <v>12</v>
      </c>
      <c r="C175" s="12">
        <v>2</v>
      </c>
      <c r="D175" s="11">
        <v>13.9</v>
      </c>
      <c r="E175" s="11">
        <v>1658.4</v>
      </c>
      <c r="F175" s="11">
        <f t="shared" si="14"/>
        <v>8.0091800000000006</v>
      </c>
      <c r="G175" s="11">
        <f t="shared" si="15"/>
        <v>1236.8347200000001</v>
      </c>
      <c r="H175" s="11">
        <f t="shared" si="16"/>
        <v>2.1414919786096256</v>
      </c>
      <c r="I175" s="11">
        <f t="shared" si="17"/>
        <v>1.220962211253702</v>
      </c>
      <c r="J175" s="11">
        <f t="shared" si="19"/>
        <v>3.3624541898633273</v>
      </c>
      <c r="K175" s="5">
        <v>5</v>
      </c>
      <c r="L175" s="5">
        <v>5</v>
      </c>
      <c r="M175" s="5">
        <v>5</v>
      </c>
      <c r="N175" s="5">
        <f t="shared" si="18"/>
        <v>0</v>
      </c>
      <c r="O175" s="5">
        <f t="shared" si="20"/>
        <v>0</v>
      </c>
      <c r="P175" s="5" t="s">
        <v>10</v>
      </c>
      <c r="Q175" s="5" t="s">
        <v>7</v>
      </c>
      <c r="R175" s="5">
        <v>25</v>
      </c>
    </row>
    <row r="176" spans="1:24" x14ac:dyDescent="0.2">
      <c r="A176" s="9" t="s">
        <v>3</v>
      </c>
      <c r="B176" s="12">
        <v>12</v>
      </c>
      <c r="C176" s="12">
        <v>3</v>
      </c>
      <c r="D176" s="11">
        <v>13.9</v>
      </c>
      <c r="E176" s="11">
        <v>1658.4</v>
      </c>
      <c r="F176" s="11">
        <f t="shared" si="14"/>
        <v>8.0091800000000006</v>
      </c>
      <c r="G176" s="11">
        <f t="shared" si="15"/>
        <v>1236.8347200000001</v>
      </c>
      <c r="H176" s="11">
        <f t="shared" si="16"/>
        <v>2.1414919786096256</v>
      </c>
      <c r="I176" s="11">
        <f t="shared" si="17"/>
        <v>1.220962211253702</v>
      </c>
      <c r="J176" s="11">
        <f t="shared" si="19"/>
        <v>3.3624541898633273</v>
      </c>
      <c r="K176" s="5">
        <v>5</v>
      </c>
      <c r="L176" s="5">
        <v>5</v>
      </c>
      <c r="M176" s="5">
        <v>5</v>
      </c>
      <c r="N176" s="5">
        <f t="shared" si="18"/>
        <v>0</v>
      </c>
      <c r="O176" s="5">
        <f t="shared" si="20"/>
        <v>0</v>
      </c>
      <c r="P176" s="5" t="s">
        <v>10</v>
      </c>
      <c r="Q176" s="5" t="s">
        <v>7</v>
      </c>
      <c r="R176" s="5">
        <v>25</v>
      </c>
    </row>
    <row r="177" spans="1:24" x14ac:dyDescent="0.2">
      <c r="A177" s="9" t="s">
        <v>3</v>
      </c>
      <c r="B177" s="12">
        <v>12</v>
      </c>
      <c r="C177" s="12">
        <v>4</v>
      </c>
      <c r="D177" s="11">
        <v>13.9</v>
      </c>
      <c r="E177" s="11">
        <v>1658.4</v>
      </c>
      <c r="F177" s="11">
        <f t="shared" si="14"/>
        <v>8.0091800000000006</v>
      </c>
      <c r="G177" s="11">
        <f t="shared" si="15"/>
        <v>1236.8347200000001</v>
      </c>
      <c r="H177" s="11">
        <f t="shared" si="16"/>
        <v>2.1414919786096256</v>
      </c>
      <c r="I177" s="11">
        <f t="shared" si="17"/>
        <v>1.220962211253702</v>
      </c>
      <c r="J177" s="11">
        <f t="shared" si="19"/>
        <v>3.3624541898633273</v>
      </c>
      <c r="K177" s="5">
        <v>5</v>
      </c>
      <c r="L177" s="5">
        <v>5</v>
      </c>
      <c r="M177" s="5">
        <v>5</v>
      </c>
      <c r="N177" s="5">
        <f t="shared" si="18"/>
        <v>0</v>
      </c>
      <c r="O177" s="5">
        <f t="shared" si="20"/>
        <v>0</v>
      </c>
      <c r="P177" s="5" t="s">
        <v>10</v>
      </c>
      <c r="Q177" s="5" t="s">
        <v>7</v>
      </c>
      <c r="R177" s="5">
        <v>25</v>
      </c>
    </row>
    <row r="178" spans="1:24" x14ac:dyDescent="0.2">
      <c r="A178" s="9" t="s">
        <v>3</v>
      </c>
      <c r="B178" s="12">
        <v>13</v>
      </c>
      <c r="C178" s="12">
        <v>1</v>
      </c>
      <c r="D178" s="11">
        <v>0.33</v>
      </c>
      <c r="E178" s="11">
        <v>78.5</v>
      </c>
      <c r="F178" s="11">
        <f t="shared" si="14"/>
        <v>0.19014600000000004</v>
      </c>
      <c r="G178" s="11">
        <f t="shared" si="15"/>
        <v>58.545300000000005</v>
      </c>
      <c r="H178" s="11">
        <f t="shared" si="16"/>
        <v>5.0841176470588244E-2</v>
      </c>
      <c r="I178" s="11">
        <f t="shared" si="17"/>
        <v>5.7793978282329718E-2</v>
      </c>
      <c r="J178" s="11">
        <f t="shared" si="19"/>
        <v>0.10863515475291796</v>
      </c>
      <c r="K178" s="5">
        <v>5</v>
      </c>
      <c r="L178" s="5">
        <v>2</v>
      </c>
      <c r="M178" s="5">
        <v>0</v>
      </c>
      <c r="N178" s="5">
        <f t="shared" si="18"/>
        <v>3</v>
      </c>
      <c r="O178" s="5">
        <f t="shared" si="20"/>
        <v>30</v>
      </c>
      <c r="P178" s="5" t="s">
        <v>10</v>
      </c>
      <c r="Q178" s="5" t="s">
        <v>7</v>
      </c>
      <c r="R178" s="5">
        <v>25</v>
      </c>
      <c r="S178" s="5">
        <v>8.3000000000000007</v>
      </c>
      <c r="T178" s="5">
        <v>323</v>
      </c>
      <c r="U178" s="5">
        <v>8.8000000000000007</v>
      </c>
      <c r="V178" s="5">
        <v>8.5</v>
      </c>
      <c r="W178" s="5">
        <v>352</v>
      </c>
      <c r="X178" s="5">
        <v>8.6</v>
      </c>
    </row>
    <row r="179" spans="1:24" x14ac:dyDescent="0.2">
      <c r="A179" s="9" t="s">
        <v>3</v>
      </c>
      <c r="B179" s="12">
        <v>13</v>
      </c>
      <c r="C179" s="12">
        <v>2</v>
      </c>
      <c r="D179" s="11">
        <v>0.33</v>
      </c>
      <c r="E179" s="11">
        <v>78.5</v>
      </c>
      <c r="F179" s="11">
        <f t="shared" si="14"/>
        <v>0.19014600000000004</v>
      </c>
      <c r="G179" s="11">
        <f t="shared" si="15"/>
        <v>58.545300000000005</v>
      </c>
      <c r="H179" s="11">
        <f t="shared" si="16"/>
        <v>5.0841176470588244E-2</v>
      </c>
      <c r="I179" s="11">
        <f t="shared" si="17"/>
        <v>5.7793978282329718E-2</v>
      </c>
      <c r="J179" s="11">
        <f t="shared" si="19"/>
        <v>0.10863515475291796</v>
      </c>
      <c r="K179" s="5">
        <v>5</v>
      </c>
      <c r="L179" s="5">
        <v>0</v>
      </c>
      <c r="M179" s="5">
        <v>0</v>
      </c>
      <c r="N179" s="5">
        <f t="shared" si="18"/>
        <v>5</v>
      </c>
      <c r="O179" s="5">
        <f t="shared" si="20"/>
        <v>50</v>
      </c>
      <c r="P179" s="5" t="s">
        <v>10</v>
      </c>
      <c r="Q179" s="5" t="s">
        <v>7</v>
      </c>
      <c r="R179" s="5">
        <v>25</v>
      </c>
    </row>
    <row r="180" spans="1:24" x14ac:dyDescent="0.2">
      <c r="A180" s="9" t="s">
        <v>3</v>
      </c>
      <c r="B180" s="12">
        <v>13</v>
      </c>
      <c r="C180" s="12">
        <v>3</v>
      </c>
      <c r="D180" s="11">
        <v>0.33</v>
      </c>
      <c r="E180" s="11">
        <v>78.5</v>
      </c>
      <c r="F180" s="11">
        <f t="shared" si="14"/>
        <v>0.19014600000000004</v>
      </c>
      <c r="G180" s="11">
        <f t="shared" si="15"/>
        <v>58.545300000000005</v>
      </c>
      <c r="H180" s="11">
        <f t="shared" si="16"/>
        <v>5.0841176470588244E-2</v>
      </c>
      <c r="I180" s="11">
        <f t="shared" si="17"/>
        <v>5.7793978282329718E-2</v>
      </c>
      <c r="J180" s="11">
        <f t="shared" si="19"/>
        <v>0.10863515475291796</v>
      </c>
      <c r="K180" s="5">
        <v>5</v>
      </c>
      <c r="L180" s="5">
        <v>0</v>
      </c>
      <c r="M180" s="5">
        <v>0</v>
      </c>
      <c r="N180" s="5">
        <f t="shared" si="18"/>
        <v>5</v>
      </c>
      <c r="O180" s="5">
        <f t="shared" si="20"/>
        <v>50</v>
      </c>
      <c r="P180" s="5" t="s">
        <v>10</v>
      </c>
      <c r="Q180" s="5" t="s">
        <v>7</v>
      </c>
      <c r="R180" s="5">
        <v>25</v>
      </c>
    </row>
    <row r="181" spans="1:24" x14ac:dyDescent="0.2">
      <c r="A181" s="9" t="s">
        <v>3</v>
      </c>
      <c r="B181" s="12">
        <v>13</v>
      </c>
      <c r="C181" s="12">
        <v>4</v>
      </c>
      <c r="D181" s="11">
        <v>0.33</v>
      </c>
      <c r="E181" s="11">
        <v>78.5</v>
      </c>
      <c r="F181" s="11">
        <f t="shared" si="14"/>
        <v>0.19014600000000004</v>
      </c>
      <c r="G181" s="11">
        <f t="shared" si="15"/>
        <v>58.545300000000005</v>
      </c>
      <c r="H181" s="11">
        <f t="shared" si="16"/>
        <v>5.0841176470588244E-2</v>
      </c>
      <c r="I181" s="11">
        <f t="shared" si="17"/>
        <v>5.7793978282329718E-2</v>
      </c>
      <c r="J181" s="11">
        <f t="shared" si="19"/>
        <v>0.10863515475291796</v>
      </c>
      <c r="K181" s="5">
        <v>5</v>
      </c>
      <c r="L181" s="5">
        <v>0</v>
      </c>
      <c r="M181" s="5">
        <v>0</v>
      </c>
      <c r="N181" s="5">
        <f t="shared" si="18"/>
        <v>5</v>
      </c>
      <c r="O181" s="5">
        <f t="shared" si="20"/>
        <v>50</v>
      </c>
      <c r="P181" s="5" t="s">
        <v>10</v>
      </c>
      <c r="Q181" s="5" t="s">
        <v>7</v>
      </c>
      <c r="R181" s="5">
        <v>25</v>
      </c>
    </row>
    <row r="182" spans="1:24" x14ac:dyDescent="0.2">
      <c r="A182" s="9" t="s">
        <v>3</v>
      </c>
      <c r="B182" s="12">
        <v>14</v>
      </c>
      <c r="C182" s="12">
        <v>1</v>
      </c>
      <c r="D182" s="11">
        <v>0.65</v>
      </c>
      <c r="E182" s="11">
        <v>157.1</v>
      </c>
      <c r="F182" s="11">
        <f t="shared" si="14"/>
        <v>0.37453000000000003</v>
      </c>
      <c r="G182" s="11">
        <f t="shared" si="15"/>
        <v>117.16517999999999</v>
      </c>
      <c r="H182" s="11">
        <f t="shared" si="16"/>
        <v>0.10014171122994653</v>
      </c>
      <c r="I182" s="11">
        <f t="shared" si="17"/>
        <v>0.1156615794669299</v>
      </c>
      <c r="J182" s="11">
        <f t="shared" si="19"/>
        <v>0.21580329069687643</v>
      </c>
      <c r="K182" s="5">
        <v>5</v>
      </c>
      <c r="L182" s="5">
        <v>0</v>
      </c>
      <c r="M182" s="5">
        <v>0</v>
      </c>
      <c r="N182" s="5">
        <f t="shared" si="18"/>
        <v>5</v>
      </c>
      <c r="O182" s="5">
        <f t="shared" si="20"/>
        <v>50</v>
      </c>
      <c r="P182" s="5" t="s">
        <v>10</v>
      </c>
      <c r="Q182" s="5" t="s">
        <v>7</v>
      </c>
      <c r="R182" s="5">
        <v>25</v>
      </c>
      <c r="V182" s="5">
        <v>8.5</v>
      </c>
      <c r="W182" s="5">
        <v>353</v>
      </c>
      <c r="X182" s="5">
        <v>8.6</v>
      </c>
    </row>
    <row r="183" spans="1:24" x14ac:dyDescent="0.2">
      <c r="A183" s="9" t="s">
        <v>3</v>
      </c>
      <c r="B183" s="12">
        <v>14</v>
      </c>
      <c r="C183" s="12">
        <v>2</v>
      </c>
      <c r="D183" s="11">
        <v>0.65</v>
      </c>
      <c r="E183" s="11">
        <v>157.1</v>
      </c>
      <c r="F183" s="11">
        <f t="shared" si="14"/>
        <v>0.37453000000000003</v>
      </c>
      <c r="G183" s="11">
        <f t="shared" si="15"/>
        <v>117.16517999999999</v>
      </c>
      <c r="H183" s="11">
        <f t="shared" si="16"/>
        <v>0.10014171122994653</v>
      </c>
      <c r="I183" s="11">
        <f t="shared" si="17"/>
        <v>0.1156615794669299</v>
      </c>
      <c r="J183" s="11">
        <f t="shared" si="19"/>
        <v>0.21580329069687643</v>
      </c>
      <c r="K183" s="5">
        <v>5</v>
      </c>
      <c r="L183" s="5">
        <v>0</v>
      </c>
      <c r="M183" s="5">
        <v>0</v>
      </c>
      <c r="N183" s="5">
        <f t="shared" si="18"/>
        <v>5</v>
      </c>
      <c r="O183" s="5">
        <f t="shared" si="20"/>
        <v>50</v>
      </c>
      <c r="P183" s="5" t="s">
        <v>10</v>
      </c>
      <c r="Q183" s="5" t="s">
        <v>7</v>
      </c>
      <c r="R183" s="5">
        <v>25</v>
      </c>
    </row>
    <row r="184" spans="1:24" x14ac:dyDescent="0.2">
      <c r="A184" s="9" t="s">
        <v>3</v>
      </c>
      <c r="B184" s="12">
        <v>14</v>
      </c>
      <c r="C184" s="12">
        <v>3</v>
      </c>
      <c r="D184" s="11">
        <v>0.65</v>
      </c>
      <c r="E184" s="11">
        <v>157.1</v>
      </c>
      <c r="F184" s="11">
        <f t="shared" si="14"/>
        <v>0.37453000000000003</v>
      </c>
      <c r="G184" s="11">
        <f t="shared" si="15"/>
        <v>117.16517999999999</v>
      </c>
      <c r="H184" s="11">
        <f t="shared" si="16"/>
        <v>0.10014171122994653</v>
      </c>
      <c r="I184" s="11">
        <f t="shared" si="17"/>
        <v>0.1156615794669299</v>
      </c>
      <c r="J184" s="11">
        <f t="shared" si="19"/>
        <v>0.21580329069687643</v>
      </c>
      <c r="K184" s="5">
        <v>5</v>
      </c>
      <c r="L184" s="5">
        <v>0</v>
      </c>
      <c r="M184" s="5">
        <v>0</v>
      </c>
      <c r="N184" s="5">
        <f t="shared" si="18"/>
        <v>5</v>
      </c>
      <c r="O184" s="5">
        <f t="shared" si="20"/>
        <v>50</v>
      </c>
      <c r="P184" s="5" t="s">
        <v>10</v>
      </c>
      <c r="Q184" s="5" t="s">
        <v>7</v>
      </c>
      <c r="R184" s="5">
        <v>25</v>
      </c>
    </row>
    <row r="185" spans="1:24" x14ac:dyDescent="0.2">
      <c r="A185" s="9" t="s">
        <v>3</v>
      </c>
      <c r="B185" s="12">
        <v>14</v>
      </c>
      <c r="C185" s="12">
        <v>4</v>
      </c>
      <c r="D185" s="11">
        <v>0.65</v>
      </c>
      <c r="E185" s="11">
        <v>157.1</v>
      </c>
      <c r="F185" s="11">
        <f t="shared" si="14"/>
        <v>0.37453000000000003</v>
      </c>
      <c r="G185" s="11">
        <f t="shared" si="15"/>
        <v>117.16517999999999</v>
      </c>
      <c r="H185" s="11">
        <f t="shared" si="16"/>
        <v>0.10014171122994653</v>
      </c>
      <c r="I185" s="11">
        <f t="shared" si="17"/>
        <v>0.1156615794669299</v>
      </c>
      <c r="J185" s="11">
        <f t="shared" si="19"/>
        <v>0.21580329069687643</v>
      </c>
      <c r="K185" s="5">
        <v>5</v>
      </c>
      <c r="L185" s="5">
        <v>0</v>
      </c>
      <c r="M185" s="5">
        <v>0</v>
      </c>
      <c r="N185" s="5">
        <f t="shared" si="18"/>
        <v>5</v>
      </c>
      <c r="O185" s="5">
        <f t="shared" si="20"/>
        <v>50</v>
      </c>
      <c r="P185" s="5" t="s">
        <v>10</v>
      </c>
      <c r="Q185" s="5" t="s">
        <v>7</v>
      </c>
      <c r="R185" s="5">
        <v>25</v>
      </c>
    </row>
    <row r="186" spans="1:24" x14ac:dyDescent="0.2">
      <c r="A186" s="9" t="s">
        <v>3</v>
      </c>
      <c r="B186" s="12">
        <v>15</v>
      </c>
      <c r="C186" s="12">
        <v>1</v>
      </c>
      <c r="D186" s="11">
        <v>1.3</v>
      </c>
      <c r="E186" s="11">
        <v>314.10000000000002</v>
      </c>
      <c r="F186" s="11">
        <f t="shared" si="14"/>
        <v>0.74906000000000006</v>
      </c>
      <c r="G186" s="11">
        <f t="shared" si="15"/>
        <v>234.25578000000002</v>
      </c>
      <c r="H186" s="11">
        <f t="shared" si="16"/>
        <v>0.20028342245989306</v>
      </c>
      <c r="I186" s="11">
        <f t="shared" si="17"/>
        <v>0.23124953603158935</v>
      </c>
      <c r="J186" s="11">
        <f t="shared" si="19"/>
        <v>0.43153295849148243</v>
      </c>
      <c r="K186" s="5">
        <v>5</v>
      </c>
      <c r="L186" s="5">
        <v>0</v>
      </c>
      <c r="M186" s="5">
        <v>0</v>
      </c>
      <c r="N186" s="5">
        <f t="shared" si="18"/>
        <v>5</v>
      </c>
      <c r="O186" s="5">
        <f t="shared" si="20"/>
        <v>50</v>
      </c>
      <c r="P186" s="5" t="s">
        <v>10</v>
      </c>
      <c r="Q186" s="5" t="s">
        <v>7</v>
      </c>
      <c r="R186" s="5">
        <v>25</v>
      </c>
      <c r="V186" s="5">
        <v>8.5</v>
      </c>
      <c r="W186" s="5">
        <v>347</v>
      </c>
      <c r="X186" s="5">
        <v>8.8000000000000007</v>
      </c>
    </row>
    <row r="187" spans="1:24" x14ac:dyDescent="0.2">
      <c r="A187" s="9" t="s">
        <v>3</v>
      </c>
      <c r="B187" s="12">
        <v>15</v>
      </c>
      <c r="C187" s="12">
        <v>2</v>
      </c>
      <c r="D187" s="11">
        <v>1.3</v>
      </c>
      <c r="E187" s="11">
        <v>314.10000000000002</v>
      </c>
      <c r="F187" s="11">
        <f t="shared" si="14"/>
        <v>0.74906000000000006</v>
      </c>
      <c r="G187" s="11">
        <f t="shared" si="15"/>
        <v>234.25578000000002</v>
      </c>
      <c r="H187" s="11">
        <f t="shared" si="16"/>
        <v>0.20028342245989306</v>
      </c>
      <c r="I187" s="11">
        <f t="shared" si="17"/>
        <v>0.23124953603158935</v>
      </c>
      <c r="J187" s="11">
        <f t="shared" si="19"/>
        <v>0.43153295849148243</v>
      </c>
      <c r="K187" s="5">
        <v>5</v>
      </c>
      <c r="L187" s="5">
        <v>0</v>
      </c>
      <c r="M187" s="5">
        <v>0</v>
      </c>
      <c r="N187" s="5">
        <f t="shared" si="18"/>
        <v>5</v>
      </c>
      <c r="O187" s="5">
        <f t="shared" si="20"/>
        <v>50</v>
      </c>
      <c r="P187" s="5" t="s">
        <v>10</v>
      </c>
      <c r="Q187" s="5" t="s">
        <v>7</v>
      </c>
      <c r="R187" s="5">
        <v>25</v>
      </c>
    </row>
    <row r="188" spans="1:24" x14ac:dyDescent="0.2">
      <c r="A188" s="9" t="s">
        <v>3</v>
      </c>
      <c r="B188" s="12">
        <v>15</v>
      </c>
      <c r="C188" s="12">
        <v>3</v>
      </c>
      <c r="D188" s="11">
        <v>1.3</v>
      </c>
      <c r="E188" s="11">
        <v>314.10000000000002</v>
      </c>
      <c r="F188" s="11">
        <f t="shared" si="14"/>
        <v>0.74906000000000006</v>
      </c>
      <c r="G188" s="11">
        <f t="shared" si="15"/>
        <v>234.25578000000002</v>
      </c>
      <c r="H188" s="11">
        <f t="shared" si="16"/>
        <v>0.20028342245989306</v>
      </c>
      <c r="I188" s="11">
        <f t="shared" si="17"/>
        <v>0.23124953603158935</v>
      </c>
      <c r="J188" s="11">
        <f t="shared" si="19"/>
        <v>0.43153295849148243</v>
      </c>
      <c r="K188" s="5">
        <v>5</v>
      </c>
      <c r="L188" s="5">
        <v>1</v>
      </c>
      <c r="M188" s="5">
        <v>1</v>
      </c>
      <c r="N188" s="5">
        <f t="shared" si="18"/>
        <v>4</v>
      </c>
      <c r="O188" s="5">
        <f t="shared" si="20"/>
        <v>40</v>
      </c>
      <c r="P188" s="5" t="s">
        <v>10</v>
      </c>
      <c r="Q188" s="5" t="s">
        <v>7</v>
      </c>
      <c r="R188" s="5">
        <v>25</v>
      </c>
    </row>
    <row r="189" spans="1:24" x14ac:dyDescent="0.2">
      <c r="A189" s="9" t="s">
        <v>3</v>
      </c>
      <c r="B189" s="12">
        <v>15</v>
      </c>
      <c r="C189" s="12">
        <v>4</v>
      </c>
      <c r="D189" s="11">
        <v>1.3</v>
      </c>
      <c r="E189" s="11">
        <v>314.10000000000002</v>
      </c>
      <c r="F189" s="11">
        <f t="shared" si="14"/>
        <v>0.74906000000000006</v>
      </c>
      <c r="G189" s="11">
        <f t="shared" si="15"/>
        <v>234.25578000000002</v>
      </c>
      <c r="H189" s="11">
        <f t="shared" si="16"/>
        <v>0.20028342245989306</v>
      </c>
      <c r="I189" s="11">
        <f t="shared" si="17"/>
        <v>0.23124953603158935</v>
      </c>
      <c r="J189" s="11">
        <f t="shared" si="19"/>
        <v>0.43153295849148243</v>
      </c>
      <c r="K189" s="5">
        <v>5</v>
      </c>
      <c r="L189" s="5">
        <v>0</v>
      </c>
      <c r="M189" s="5">
        <v>0</v>
      </c>
      <c r="N189" s="5">
        <f t="shared" si="18"/>
        <v>5</v>
      </c>
      <c r="O189" s="5">
        <f t="shared" si="20"/>
        <v>50</v>
      </c>
      <c r="P189" s="5" t="s">
        <v>10</v>
      </c>
      <c r="Q189" s="5" t="s">
        <v>7</v>
      </c>
      <c r="R189" s="5">
        <v>25</v>
      </c>
    </row>
    <row r="190" spans="1:24" x14ac:dyDescent="0.2">
      <c r="A190" s="9" t="s">
        <v>3</v>
      </c>
      <c r="B190" s="12">
        <v>16</v>
      </c>
      <c r="C190" s="12">
        <v>1</v>
      </c>
      <c r="D190" s="11">
        <v>2.6</v>
      </c>
      <c r="E190" s="11">
        <v>628.20000000000005</v>
      </c>
      <c r="F190" s="11">
        <f t="shared" si="14"/>
        <v>1.4981200000000001</v>
      </c>
      <c r="G190" s="11">
        <f t="shared" si="15"/>
        <v>468.51156000000003</v>
      </c>
      <c r="H190" s="11">
        <f t="shared" si="16"/>
        <v>0.40056684491978611</v>
      </c>
      <c r="I190" s="11">
        <f t="shared" si="17"/>
        <v>0.4624990720631787</v>
      </c>
      <c r="J190" s="11">
        <f t="shared" si="19"/>
        <v>0.86306591698296486</v>
      </c>
      <c r="K190" s="5">
        <v>5</v>
      </c>
      <c r="L190" s="5">
        <v>1</v>
      </c>
      <c r="M190" s="5">
        <v>1</v>
      </c>
      <c r="N190" s="5">
        <f t="shared" si="18"/>
        <v>4</v>
      </c>
      <c r="O190" s="5">
        <f t="shared" si="20"/>
        <v>40</v>
      </c>
      <c r="P190" s="5" t="s">
        <v>10</v>
      </c>
      <c r="Q190" s="5" t="s">
        <v>7</v>
      </c>
      <c r="R190" s="5">
        <v>25</v>
      </c>
      <c r="V190" s="5">
        <v>8.6</v>
      </c>
      <c r="W190" s="5">
        <v>370</v>
      </c>
      <c r="X190" s="5">
        <v>8.9</v>
      </c>
    </row>
    <row r="191" spans="1:24" x14ac:dyDescent="0.2">
      <c r="A191" s="9" t="s">
        <v>3</v>
      </c>
      <c r="B191" s="12">
        <v>16</v>
      </c>
      <c r="C191" s="12">
        <v>2</v>
      </c>
      <c r="D191" s="11">
        <v>2.6</v>
      </c>
      <c r="E191" s="11">
        <v>628.20000000000005</v>
      </c>
      <c r="F191" s="11">
        <f t="shared" ref="F191:F249" si="21">0.5762*D191</f>
        <v>1.4981200000000001</v>
      </c>
      <c r="G191" s="11">
        <f t="shared" ref="G191:G249" si="22">0.7458*E191</f>
        <v>468.51156000000003</v>
      </c>
      <c r="H191" s="11">
        <f t="shared" ref="H191:H249" si="23">F191/3.74</f>
        <v>0.40056684491978611</v>
      </c>
      <c r="I191" s="11">
        <f t="shared" ref="I191:I249" si="24">G191/1013</f>
        <v>0.4624990720631787</v>
      </c>
      <c r="J191" s="11">
        <f t="shared" si="19"/>
        <v>0.86306591698296486</v>
      </c>
      <c r="K191" s="5">
        <v>5</v>
      </c>
      <c r="L191" s="5">
        <v>1</v>
      </c>
      <c r="M191" s="5">
        <v>1</v>
      </c>
      <c r="N191" s="5">
        <f t="shared" si="18"/>
        <v>4</v>
      </c>
      <c r="O191" s="5">
        <f t="shared" si="20"/>
        <v>40</v>
      </c>
      <c r="P191" s="5" t="s">
        <v>10</v>
      </c>
      <c r="Q191" s="5" t="s">
        <v>7</v>
      </c>
      <c r="R191" s="5">
        <v>25</v>
      </c>
    </row>
    <row r="192" spans="1:24" x14ac:dyDescent="0.2">
      <c r="A192" s="9" t="s">
        <v>3</v>
      </c>
      <c r="B192" s="12">
        <v>16</v>
      </c>
      <c r="C192" s="12">
        <v>3</v>
      </c>
      <c r="D192" s="11">
        <v>2.6</v>
      </c>
      <c r="E192" s="11">
        <v>628.20000000000005</v>
      </c>
      <c r="F192" s="11">
        <f t="shared" si="21"/>
        <v>1.4981200000000001</v>
      </c>
      <c r="G192" s="11">
        <f t="shared" si="22"/>
        <v>468.51156000000003</v>
      </c>
      <c r="H192" s="11">
        <f t="shared" si="23"/>
        <v>0.40056684491978611</v>
      </c>
      <c r="I192" s="11">
        <f t="shared" si="24"/>
        <v>0.4624990720631787</v>
      </c>
      <c r="J192" s="11">
        <f t="shared" si="19"/>
        <v>0.86306591698296486</v>
      </c>
      <c r="K192" s="5">
        <v>5</v>
      </c>
      <c r="L192" s="5">
        <v>1</v>
      </c>
      <c r="M192" s="5">
        <v>1</v>
      </c>
      <c r="N192" s="5">
        <f t="shared" si="18"/>
        <v>4</v>
      </c>
      <c r="O192" s="5">
        <f t="shared" si="20"/>
        <v>40</v>
      </c>
      <c r="P192" s="5" t="s">
        <v>10</v>
      </c>
      <c r="Q192" s="5" t="s">
        <v>7</v>
      </c>
      <c r="R192" s="5">
        <v>25</v>
      </c>
    </row>
    <row r="193" spans="1:24" x14ac:dyDescent="0.2">
      <c r="A193" s="9" t="s">
        <v>3</v>
      </c>
      <c r="B193" s="12">
        <v>16</v>
      </c>
      <c r="C193" s="12">
        <v>4</v>
      </c>
      <c r="D193" s="11">
        <v>2.6</v>
      </c>
      <c r="E193" s="11">
        <v>628.20000000000005</v>
      </c>
      <c r="F193" s="11">
        <f t="shared" si="21"/>
        <v>1.4981200000000001</v>
      </c>
      <c r="G193" s="11">
        <f t="shared" si="22"/>
        <v>468.51156000000003</v>
      </c>
      <c r="H193" s="11">
        <f t="shared" si="23"/>
        <v>0.40056684491978611</v>
      </c>
      <c r="I193" s="11">
        <f t="shared" si="24"/>
        <v>0.4624990720631787</v>
      </c>
      <c r="J193" s="11">
        <f t="shared" si="19"/>
        <v>0.86306591698296486</v>
      </c>
      <c r="K193" s="5">
        <v>5</v>
      </c>
      <c r="L193" s="5">
        <v>1</v>
      </c>
      <c r="M193" s="5">
        <v>1</v>
      </c>
      <c r="N193" s="5">
        <f t="shared" si="18"/>
        <v>4</v>
      </c>
      <c r="O193" s="5">
        <f t="shared" si="20"/>
        <v>40</v>
      </c>
      <c r="P193" s="5" t="s">
        <v>10</v>
      </c>
      <c r="Q193" s="5" t="s">
        <v>7</v>
      </c>
      <c r="R193" s="5">
        <v>25</v>
      </c>
    </row>
    <row r="194" spans="1:24" x14ac:dyDescent="0.2">
      <c r="A194" s="9" t="s">
        <v>3</v>
      </c>
      <c r="B194" s="12">
        <v>17</v>
      </c>
      <c r="C194" s="12">
        <v>1</v>
      </c>
      <c r="D194" s="11">
        <v>5.2</v>
      </c>
      <c r="E194" s="11">
        <v>1256.4000000000001</v>
      </c>
      <c r="F194" s="11">
        <f t="shared" si="21"/>
        <v>2.9962400000000002</v>
      </c>
      <c r="G194" s="11">
        <f t="shared" si="22"/>
        <v>937.02312000000006</v>
      </c>
      <c r="H194" s="11">
        <f t="shared" si="23"/>
        <v>0.80113368983957223</v>
      </c>
      <c r="I194" s="11">
        <f t="shared" si="24"/>
        <v>0.92499814412635739</v>
      </c>
      <c r="J194" s="11">
        <f t="shared" si="19"/>
        <v>1.7261318339659297</v>
      </c>
      <c r="K194" s="5">
        <v>5</v>
      </c>
      <c r="L194" s="5">
        <v>5</v>
      </c>
      <c r="M194" s="5">
        <v>5</v>
      </c>
      <c r="N194" s="5">
        <f t="shared" si="18"/>
        <v>0</v>
      </c>
      <c r="O194" s="5">
        <f t="shared" si="20"/>
        <v>0</v>
      </c>
      <c r="P194" s="5" t="s">
        <v>10</v>
      </c>
      <c r="Q194" s="5" t="s">
        <v>7</v>
      </c>
      <c r="R194" s="5">
        <v>25</v>
      </c>
      <c r="V194" s="5">
        <v>8.5</v>
      </c>
      <c r="W194" s="5">
        <v>357</v>
      </c>
      <c r="X194" s="5">
        <v>8.9</v>
      </c>
    </row>
    <row r="195" spans="1:24" x14ac:dyDescent="0.2">
      <c r="A195" s="9" t="s">
        <v>3</v>
      </c>
      <c r="B195" s="12">
        <v>17</v>
      </c>
      <c r="C195" s="12">
        <v>2</v>
      </c>
      <c r="D195" s="11">
        <v>5.2</v>
      </c>
      <c r="E195" s="11">
        <v>1256.4000000000001</v>
      </c>
      <c r="F195" s="11">
        <f t="shared" si="21"/>
        <v>2.9962400000000002</v>
      </c>
      <c r="G195" s="11">
        <f t="shared" si="22"/>
        <v>937.02312000000006</v>
      </c>
      <c r="H195" s="11">
        <f t="shared" si="23"/>
        <v>0.80113368983957223</v>
      </c>
      <c r="I195" s="11">
        <f t="shared" si="24"/>
        <v>0.92499814412635739</v>
      </c>
      <c r="J195" s="11">
        <f t="shared" ref="J195:J258" si="25">SUM(H195:I195)</f>
        <v>1.7261318339659297</v>
      </c>
      <c r="K195" s="5">
        <v>5</v>
      </c>
      <c r="L195" s="5">
        <v>5</v>
      </c>
      <c r="M195" s="5">
        <v>5</v>
      </c>
      <c r="N195" s="5">
        <f t="shared" si="18"/>
        <v>0</v>
      </c>
      <c r="O195" s="5">
        <f t="shared" ref="O195:O258" si="26">N195*10</f>
        <v>0</v>
      </c>
      <c r="P195" s="5" t="s">
        <v>10</v>
      </c>
      <c r="Q195" s="5" t="s">
        <v>7</v>
      </c>
      <c r="R195" s="5">
        <v>25</v>
      </c>
    </row>
    <row r="196" spans="1:24" x14ac:dyDescent="0.2">
      <c r="A196" s="9" t="s">
        <v>3</v>
      </c>
      <c r="B196" s="12">
        <v>17</v>
      </c>
      <c r="C196" s="12">
        <v>3</v>
      </c>
      <c r="D196" s="11">
        <v>5.2</v>
      </c>
      <c r="E196" s="11">
        <v>1256.4000000000001</v>
      </c>
      <c r="F196" s="11">
        <f t="shared" si="21"/>
        <v>2.9962400000000002</v>
      </c>
      <c r="G196" s="11">
        <f t="shared" si="22"/>
        <v>937.02312000000006</v>
      </c>
      <c r="H196" s="11">
        <f t="shared" si="23"/>
        <v>0.80113368983957223</v>
      </c>
      <c r="I196" s="11">
        <f t="shared" si="24"/>
        <v>0.92499814412635739</v>
      </c>
      <c r="J196" s="11">
        <f t="shared" si="25"/>
        <v>1.7261318339659297</v>
      </c>
      <c r="K196" s="5">
        <v>5</v>
      </c>
      <c r="L196" s="5">
        <v>4</v>
      </c>
      <c r="M196" s="5">
        <v>5</v>
      </c>
      <c r="N196" s="5">
        <f t="shared" si="18"/>
        <v>1</v>
      </c>
      <c r="O196" s="5">
        <f t="shared" si="26"/>
        <v>10</v>
      </c>
      <c r="P196" s="5" t="s">
        <v>10</v>
      </c>
      <c r="Q196" s="5" t="s">
        <v>7</v>
      </c>
      <c r="R196" s="5">
        <v>25</v>
      </c>
    </row>
    <row r="197" spans="1:24" x14ac:dyDescent="0.2">
      <c r="A197" s="9" t="s">
        <v>3</v>
      </c>
      <c r="B197" s="12">
        <v>17</v>
      </c>
      <c r="C197" s="12">
        <v>4</v>
      </c>
      <c r="D197" s="11">
        <v>5.2</v>
      </c>
      <c r="E197" s="11">
        <v>1256.4000000000001</v>
      </c>
      <c r="F197" s="11">
        <f t="shared" si="21"/>
        <v>2.9962400000000002</v>
      </c>
      <c r="G197" s="11">
        <f t="shared" si="22"/>
        <v>937.02312000000006</v>
      </c>
      <c r="H197" s="11">
        <f t="shared" si="23"/>
        <v>0.80113368983957223</v>
      </c>
      <c r="I197" s="11">
        <f t="shared" si="24"/>
        <v>0.92499814412635739</v>
      </c>
      <c r="J197" s="11">
        <f t="shared" si="25"/>
        <v>1.7261318339659297</v>
      </c>
      <c r="K197" s="5">
        <v>5</v>
      </c>
      <c r="L197" s="5">
        <v>3</v>
      </c>
      <c r="M197" s="5">
        <v>5</v>
      </c>
      <c r="N197" s="5">
        <f t="shared" si="18"/>
        <v>2</v>
      </c>
      <c r="O197" s="5">
        <f t="shared" si="26"/>
        <v>20</v>
      </c>
      <c r="P197" s="5" t="s">
        <v>10</v>
      </c>
      <c r="Q197" s="5" t="s">
        <v>7</v>
      </c>
      <c r="R197" s="5">
        <v>25</v>
      </c>
    </row>
    <row r="198" spans="1:24" x14ac:dyDescent="0.2">
      <c r="A198" s="9" t="s">
        <v>3</v>
      </c>
      <c r="B198" s="12">
        <v>18</v>
      </c>
      <c r="C198" s="12">
        <v>1</v>
      </c>
      <c r="D198" s="11">
        <v>10.4</v>
      </c>
      <c r="E198" s="11">
        <v>2512.8000000000002</v>
      </c>
      <c r="F198" s="11">
        <f t="shared" si="21"/>
        <v>5.9924800000000005</v>
      </c>
      <c r="G198" s="11">
        <f t="shared" si="22"/>
        <v>1874.0462400000001</v>
      </c>
      <c r="H198" s="11">
        <f t="shared" si="23"/>
        <v>1.6022673796791445</v>
      </c>
      <c r="I198" s="11">
        <f t="shared" si="24"/>
        <v>1.8499962882527148</v>
      </c>
      <c r="J198" s="11">
        <f t="shared" si="25"/>
        <v>3.4522636679318595</v>
      </c>
      <c r="K198" s="5">
        <v>5</v>
      </c>
      <c r="L198" s="5">
        <v>5</v>
      </c>
      <c r="M198" s="5">
        <v>5</v>
      </c>
      <c r="N198" s="5">
        <f t="shared" si="18"/>
        <v>0</v>
      </c>
      <c r="O198" s="5">
        <f t="shared" si="26"/>
        <v>0</v>
      </c>
      <c r="P198" s="5" t="s">
        <v>10</v>
      </c>
      <c r="Q198" s="5" t="s">
        <v>7</v>
      </c>
      <c r="R198" s="5">
        <v>25</v>
      </c>
      <c r="V198" s="5">
        <v>8.6</v>
      </c>
      <c r="W198" s="5">
        <v>358</v>
      </c>
      <c r="X198" s="5">
        <v>8.6999999999999993</v>
      </c>
    </row>
    <row r="199" spans="1:24" x14ac:dyDescent="0.2">
      <c r="A199" s="9" t="s">
        <v>3</v>
      </c>
      <c r="B199" s="12">
        <v>18</v>
      </c>
      <c r="C199" s="12">
        <v>2</v>
      </c>
      <c r="D199" s="11">
        <v>10.4</v>
      </c>
      <c r="E199" s="11">
        <v>2512.8000000000002</v>
      </c>
      <c r="F199" s="11">
        <f t="shared" si="21"/>
        <v>5.9924800000000005</v>
      </c>
      <c r="G199" s="11">
        <f t="shared" si="22"/>
        <v>1874.0462400000001</v>
      </c>
      <c r="H199" s="11">
        <f t="shared" si="23"/>
        <v>1.6022673796791445</v>
      </c>
      <c r="I199" s="11">
        <f t="shared" si="24"/>
        <v>1.8499962882527148</v>
      </c>
      <c r="J199" s="11">
        <f t="shared" si="25"/>
        <v>3.4522636679318595</v>
      </c>
      <c r="K199" s="5">
        <v>5</v>
      </c>
      <c r="L199" s="5">
        <v>5</v>
      </c>
      <c r="M199" s="5">
        <v>5</v>
      </c>
      <c r="N199" s="5">
        <f t="shared" si="18"/>
        <v>0</v>
      </c>
      <c r="O199" s="5">
        <f t="shared" si="26"/>
        <v>0</v>
      </c>
      <c r="P199" s="5" t="s">
        <v>10</v>
      </c>
      <c r="Q199" s="5" t="s">
        <v>7</v>
      </c>
      <c r="R199" s="5">
        <v>25</v>
      </c>
    </row>
    <row r="200" spans="1:24" x14ac:dyDescent="0.2">
      <c r="A200" s="9" t="s">
        <v>3</v>
      </c>
      <c r="B200" s="12">
        <v>18</v>
      </c>
      <c r="C200" s="12">
        <v>3</v>
      </c>
      <c r="D200" s="11">
        <v>10.4</v>
      </c>
      <c r="E200" s="11">
        <v>2512.8000000000002</v>
      </c>
      <c r="F200" s="11">
        <f t="shared" si="21"/>
        <v>5.9924800000000005</v>
      </c>
      <c r="G200" s="11">
        <f t="shared" si="22"/>
        <v>1874.0462400000001</v>
      </c>
      <c r="H200" s="11">
        <f t="shared" si="23"/>
        <v>1.6022673796791445</v>
      </c>
      <c r="I200" s="11">
        <f t="shared" si="24"/>
        <v>1.8499962882527148</v>
      </c>
      <c r="J200" s="11">
        <f t="shared" si="25"/>
        <v>3.4522636679318595</v>
      </c>
      <c r="K200" s="5">
        <v>5</v>
      </c>
      <c r="L200" s="5">
        <v>5</v>
      </c>
      <c r="M200" s="5">
        <v>5</v>
      </c>
      <c r="N200" s="5">
        <f t="shared" si="18"/>
        <v>0</v>
      </c>
      <c r="O200" s="5">
        <f t="shared" si="26"/>
        <v>0</v>
      </c>
      <c r="P200" s="5" t="s">
        <v>10</v>
      </c>
      <c r="Q200" s="5" t="s">
        <v>7</v>
      </c>
      <c r="R200" s="5">
        <v>25</v>
      </c>
    </row>
    <row r="201" spans="1:24" x14ac:dyDescent="0.2">
      <c r="A201" s="9" t="s">
        <v>3</v>
      </c>
      <c r="B201" s="12">
        <v>18</v>
      </c>
      <c r="C201" s="12">
        <v>4</v>
      </c>
      <c r="D201" s="11">
        <v>10.4</v>
      </c>
      <c r="E201" s="11">
        <v>2512.8000000000002</v>
      </c>
      <c r="F201" s="11">
        <f t="shared" si="21"/>
        <v>5.9924800000000005</v>
      </c>
      <c r="G201" s="11">
        <f t="shared" si="22"/>
        <v>1874.0462400000001</v>
      </c>
      <c r="H201" s="11">
        <f t="shared" si="23"/>
        <v>1.6022673796791445</v>
      </c>
      <c r="I201" s="11">
        <f t="shared" si="24"/>
        <v>1.8499962882527148</v>
      </c>
      <c r="J201" s="11">
        <f t="shared" si="25"/>
        <v>3.4522636679318595</v>
      </c>
      <c r="K201" s="5">
        <v>5</v>
      </c>
      <c r="L201" s="5">
        <v>5</v>
      </c>
      <c r="M201" s="5">
        <v>5</v>
      </c>
      <c r="N201" s="5">
        <f t="shared" si="18"/>
        <v>0</v>
      </c>
      <c r="O201" s="5">
        <f t="shared" si="26"/>
        <v>0</v>
      </c>
      <c r="P201" s="5" t="s">
        <v>10</v>
      </c>
      <c r="Q201" s="5" t="s">
        <v>7</v>
      </c>
      <c r="R201" s="5">
        <v>25</v>
      </c>
    </row>
    <row r="202" spans="1:24" x14ac:dyDescent="0.2">
      <c r="A202" s="9" t="s">
        <v>3</v>
      </c>
      <c r="B202" s="12">
        <v>19</v>
      </c>
      <c r="C202" s="12">
        <v>1</v>
      </c>
      <c r="D202" s="11">
        <v>0.2</v>
      </c>
      <c r="E202" s="11">
        <v>105.2</v>
      </c>
      <c r="F202" s="11">
        <f t="shared" si="21"/>
        <v>0.11524000000000001</v>
      </c>
      <c r="G202" s="11">
        <f t="shared" si="22"/>
        <v>78.458160000000007</v>
      </c>
      <c r="H202" s="11">
        <f t="shared" si="23"/>
        <v>3.081283422459893E-2</v>
      </c>
      <c r="I202" s="11">
        <f t="shared" si="24"/>
        <v>7.7451293188548875E-2</v>
      </c>
      <c r="J202" s="11">
        <f t="shared" si="25"/>
        <v>0.10826412741314781</v>
      </c>
      <c r="K202" s="5">
        <v>5</v>
      </c>
      <c r="L202" s="5">
        <v>0</v>
      </c>
      <c r="M202" s="5">
        <v>0</v>
      </c>
      <c r="N202" s="5">
        <f t="shared" si="18"/>
        <v>5</v>
      </c>
      <c r="O202" s="5">
        <f t="shared" si="26"/>
        <v>50</v>
      </c>
      <c r="P202" s="5" t="s">
        <v>10</v>
      </c>
      <c r="Q202" s="5" t="s">
        <v>7</v>
      </c>
      <c r="R202" s="5">
        <v>25</v>
      </c>
      <c r="S202" s="5">
        <v>8.3000000000000007</v>
      </c>
      <c r="T202" s="5">
        <v>323</v>
      </c>
      <c r="U202" s="5">
        <v>8.8000000000000007</v>
      </c>
      <c r="V202" s="5">
        <v>8.6</v>
      </c>
      <c r="W202" s="5">
        <v>358</v>
      </c>
      <c r="X202" s="5">
        <v>8.6999999999999993</v>
      </c>
    </row>
    <row r="203" spans="1:24" x14ac:dyDescent="0.2">
      <c r="A203" s="9" t="s">
        <v>3</v>
      </c>
      <c r="B203" s="12">
        <v>19</v>
      </c>
      <c r="C203" s="12">
        <v>2</v>
      </c>
      <c r="D203" s="11">
        <v>0.2</v>
      </c>
      <c r="E203" s="11">
        <v>105.2</v>
      </c>
      <c r="F203" s="11">
        <f t="shared" si="21"/>
        <v>0.11524000000000001</v>
      </c>
      <c r="G203" s="11">
        <f t="shared" si="22"/>
        <v>78.458160000000007</v>
      </c>
      <c r="H203" s="11">
        <f t="shared" si="23"/>
        <v>3.081283422459893E-2</v>
      </c>
      <c r="I203" s="11">
        <f t="shared" si="24"/>
        <v>7.7451293188548875E-2</v>
      </c>
      <c r="J203" s="11">
        <f t="shared" si="25"/>
        <v>0.10826412741314781</v>
      </c>
      <c r="K203" s="5">
        <v>5</v>
      </c>
      <c r="L203" s="5">
        <v>0</v>
      </c>
      <c r="M203" s="5">
        <v>0</v>
      </c>
      <c r="N203" s="5">
        <f t="shared" si="18"/>
        <v>5</v>
      </c>
      <c r="O203" s="5">
        <f t="shared" si="26"/>
        <v>50</v>
      </c>
      <c r="P203" s="5" t="s">
        <v>10</v>
      </c>
      <c r="Q203" s="5" t="s">
        <v>7</v>
      </c>
      <c r="R203" s="5">
        <v>25</v>
      </c>
    </row>
    <row r="204" spans="1:24" x14ac:dyDescent="0.2">
      <c r="A204" s="9" t="s">
        <v>3</v>
      </c>
      <c r="B204" s="12">
        <v>19</v>
      </c>
      <c r="C204" s="12">
        <v>3</v>
      </c>
      <c r="D204" s="11">
        <v>0.2</v>
      </c>
      <c r="E204" s="11">
        <v>105.2</v>
      </c>
      <c r="F204" s="11">
        <f t="shared" si="21"/>
        <v>0.11524000000000001</v>
      </c>
      <c r="G204" s="11">
        <f t="shared" si="22"/>
        <v>78.458160000000007</v>
      </c>
      <c r="H204" s="11">
        <f t="shared" si="23"/>
        <v>3.081283422459893E-2</v>
      </c>
      <c r="I204" s="11">
        <f t="shared" si="24"/>
        <v>7.7451293188548875E-2</v>
      </c>
      <c r="J204" s="11">
        <f t="shared" si="25"/>
        <v>0.10826412741314781</v>
      </c>
      <c r="K204" s="5">
        <v>5</v>
      </c>
      <c r="L204" s="5">
        <v>0</v>
      </c>
      <c r="M204" s="5">
        <v>0</v>
      </c>
      <c r="N204" s="5">
        <f t="shared" si="18"/>
        <v>5</v>
      </c>
      <c r="O204" s="5">
        <f t="shared" si="26"/>
        <v>50</v>
      </c>
      <c r="P204" s="5" t="s">
        <v>10</v>
      </c>
      <c r="Q204" s="5" t="s">
        <v>7</v>
      </c>
      <c r="R204" s="5">
        <v>25</v>
      </c>
    </row>
    <row r="205" spans="1:24" x14ac:dyDescent="0.2">
      <c r="A205" s="9" t="s">
        <v>3</v>
      </c>
      <c r="B205" s="12">
        <v>19</v>
      </c>
      <c r="C205" s="12">
        <v>4</v>
      </c>
      <c r="D205" s="11">
        <v>0.2</v>
      </c>
      <c r="E205" s="11">
        <v>105.2</v>
      </c>
      <c r="F205" s="11">
        <f t="shared" si="21"/>
        <v>0.11524000000000001</v>
      </c>
      <c r="G205" s="11">
        <f t="shared" si="22"/>
        <v>78.458160000000007</v>
      </c>
      <c r="H205" s="11">
        <f t="shared" si="23"/>
        <v>3.081283422459893E-2</v>
      </c>
      <c r="I205" s="11">
        <f t="shared" si="24"/>
        <v>7.7451293188548875E-2</v>
      </c>
      <c r="J205" s="11">
        <f t="shared" si="25"/>
        <v>0.10826412741314781</v>
      </c>
      <c r="K205" s="5">
        <v>5</v>
      </c>
      <c r="L205" s="5">
        <v>0</v>
      </c>
      <c r="M205" s="5">
        <v>0</v>
      </c>
      <c r="N205" s="5">
        <f t="shared" si="18"/>
        <v>5</v>
      </c>
      <c r="O205" s="5">
        <f t="shared" si="26"/>
        <v>50</v>
      </c>
      <c r="P205" s="5" t="s">
        <v>10</v>
      </c>
      <c r="Q205" s="5" t="s">
        <v>7</v>
      </c>
      <c r="R205" s="5">
        <v>25</v>
      </c>
    </row>
    <row r="206" spans="1:24" x14ac:dyDescent="0.2">
      <c r="A206" s="9" t="s">
        <v>3</v>
      </c>
      <c r="B206" s="12">
        <v>20</v>
      </c>
      <c r="C206" s="12">
        <v>1</v>
      </c>
      <c r="D206" s="11">
        <v>0.4</v>
      </c>
      <c r="E206" s="11">
        <v>210.4</v>
      </c>
      <c r="F206" s="11">
        <f t="shared" si="21"/>
        <v>0.23048000000000002</v>
      </c>
      <c r="G206" s="11">
        <f t="shared" si="22"/>
        <v>156.91632000000001</v>
      </c>
      <c r="H206" s="11">
        <f t="shared" si="23"/>
        <v>6.1625668449197861E-2</v>
      </c>
      <c r="I206" s="11">
        <f t="shared" si="24"/>
        <v>0.15490258637709775</v>
      </c>
      <c r="J206" s="11">
        <f t="shared" si="25"/>
        <v>0.21652825482629562</v>
      </c>
      <c r="K206" s="5">
        <v>5</v>
      </c>
      <c r="L206" s="5">
        <v>1</v>
      </c>
      <c r="M206" s="5">
        <v>1</v>
      </c>
      <c r="N206" s="5">
        <f t="shared" si="18"/>
        <v>4</v>
      </c>
      <c r="O206" s="5">
        <f t="shared" si="26"/>
        <v>40</v>
      </c>
      <c r="P206" s="5" t="s">
        <v>10</v>
      </c>
      <c r="Q206" s="5" t="s">
        <v>7</v>
      </c>
      <c r="R206" s="5">
        <v>25</v>
      </c>
      <c r="V206" s="5">
        <v>8.6</v>
      </c>
      <c r="W206" s="5">
        <v>353</v>
      </c>
      <c r="X206" s="5">
        <v>8.8000000000000007</v>
      </c>
    </row>
    <row r="207" spans="1:24" x14ac:dyDescent="0.2">
      <c r="A207" s="9" t="s">
        <v>3</v>
      </c>
      <c r="B207" s="12">
        <v>20</v>
      </c>
      <c r="C207" s="12">
        <v>2</v>
      </c>
      <c r="D207" s="11">
        <v>0.4</v>
      </c>
      <c r="E207" s="11">
        <v>210.4</v>
      </c>
      <c r="F207" s="11">
        <f t="shared" si="21"/>
        <v>0.23048000000000002</v>
      </c>
      <c r="G207" s="11">
        <f t="shared" si="22"/>
        <v>156.91632000000001</v>
      </c>
      <c r="H207" s="11">
        <f t="shared" si="23"/>
        <v>6.1625668449197861E-2</v>
      </c>
      <c r="I207" s="11">
        <f t="shared" si="24"/>
        <v>0.15490258637709775</v>
      </c>
      <c r="J207" s="11">
        <f t="shared" si="25"/>
        <v>0.21652825482629562</v>
      </c>
      <c r="K207" s="5">
        <v>5</v>
      </c>
      <c r="L207" s="5">
        <v>1</v>
      </c>
      <c r="M207" s="5">
        <v>1</v>
      </c>
      <c r="N207" s="5">
        <f t="shared" si="18"/>
        <v>4</v>
      </c>
      <c r="O207" s="5">
        <f t="shared" si="26"/>
        <v>40</v>
      </c>
      <c r="P207" s="5" t="s">
        <v>10</v>
      </c>
      <c r="Q207" s="5" t="s">
        <v>7</v>
      </c>
      <c r="R207" s="5">
        <v>25</v>
      </c>
    </row>
    <row r="208" spans="1:24" x14ac:dyDescent="0.2">
      <c r="A208" s="9" t="s">
        <v>3</v>
      </c>
      <c r="B208" s="12">
        <v>20</v>
      </c>
      <c r="C208" s="12">
        <v>3</v>
      </c>
      <c r="D208" s="11">
        <v>0.4</v>
      </c>
      <c r="E208" s="11">
        <v>210.4</v>
      </c>
      <c r="F208" s="11">
        <f t="shared" si="21"/>
        <v>0.23048000000000002</v>
      </c>
      <c r="G208" s="11">
        <f t="shared" si="22"/>
        <v>156.91632000000001</v>
      </c>
      <c r="H208" s="11">
        <f t="shared" si="23"/>
        <v>6.1625668449197861E-2</v>
      </c>
      <c r="I208" s="11">
        <f t="shared" si="24"/>
        <v>0.15490258637709775</v>
      </c>
      <c r="J208" s="11">
        <f t="shared" si="25"/>
        <v>0.21652825482629562</v>
      </c>
      <c r="K208" s="5">
        <v>5</v>
      </c>
      <c r="L208" s="5">
        <v>0</v>
      </c>
      <c r="M208" s="5">
        <v>0</v>
      </c>
      <c r="N208" s="5">
        <f t="shared" si="18"/>
        <v>5</v>
      </c>
      <c r="O208" s="5">
        <f t="shared" si="26"/>
        <v>50</v>
      </c>
      <c r="P208" s="5" t="s">
        <v>10</v>
      </c>
      <c r="Q208" s="5" t="s">
        <v>7</v>
      </c>
      <c r="R208" s="5">
        <v>25</v>
      </c>
    </row>
    <row r="209" spans="1:24" x14ac:dyDescent="0.2">
      <c r="A209" s="9" t="s">
        <v>3</v>
      </c>
      <c r="B209" s="12">
        <v>20</v>
      </c>
      <c r="C209" s="12">
        <v>4</v>
      </c>
      <c r="D209" s="11">
        <v>0.4</v>
      </c>
      <c r="E209" s="11">
        <v>210.4</v>
      </c>
      <c r="F209" s="11">
        <f t="shared" si="21"/>
        <v>0.23048000000000002</v>
      </c>
      <c r="G209" s="11">
        <f t="shared" si="22"/>
        <v>156.91632000000001</v>
      </c>
      <c r="H209" s="11">
        <f t="shared" si="23"/>
        <v>6.1625668449197861E-2</v>
      </c>
      <c r="I209" s="11">
        <f t="shared" si="24"/>
        <v>0.15490258637709775</v>
      </c>
      <c r="J209" s="11">
        <f t="shared" si="25"/>
        <v>0.21652825482629562</v>
      </c>
      <c r="K209" s="5">
        <v>5</v>
      </c>
      <c r="L209" s="5">
        <v>0</v>
      </c>
      <c r="M209" s="5">
        <v>0</v>
      </c>
      <c r="N209" s="5">
        <f t="shared" si="18"/>
        <v>5</v>
      </c>
      <c r="O209" s="5">
        <f t="shared" si="26"/>
        <v>50</v>
      </c>
      <c r="P209" s="5" t="s">
        <v>10</v>
      </c>
      <c r="Q209" s="5" t="s">
        <v>7</v>
      </c>
      <c r="R209" s="5">
        <v>25</v>
      </c>
    </row>
    <row r="210" spans="1:24" x14ac:dyDescent="0.2">
      <c r="A210" s="9" t="s">
        <v>3</v>
      </c>
      <c r="B210" s="12">
        <v>21</v>
      </c>
      <c r="C210" s="12">
        <v>1</v>
      </c>
      <c r="D210" s="11">
        <v>0.9</v>
      </c>
      <c r="E210" s="11">
        <v>420.9</v>
      </c>
      <c r="F210" s="11">
        <f t="shared" si="21"/>
        <v>0.51858000000000004</v>
      </c>
      <c r="G210" s="11">
        <f t="shared" si="22"/>
        <v>313.90722</v>
      </c>
      <c r="H210" s="11">
        <f t="shared" si="23"/>
        <v>0.13865775401069519</v>
      </c>
      <c r="I210" s="11">
        <f t="shared" si="24"/>
        <v>0.30987879565646592</v>
      </c>
      <c r="J210" s="11">
        <f t="shared" si="25"/>
        <v>0.44853654966716111</v>
      </c>
      <c r="K210" s="5">
        <v>5</v>
      </c>
      <c r="L210" s="5">
        <v>0</v>
      </c>
      <c r="M210" s="5">
        <v>0</v>
      </c>
      <c r="N210" s="5">
        <f t="shared" si="18"/>
        <v>5</v>
      </c>
      <c r="O210" s="5">
        <f t="shared" si="26"/>
        <v>50</v>
      </c>
      <c r="P210" s="5" t="s">
        <v>10</v>
      </c>
      <c r="Q210" s="5" t="s">
        <v>7</v>
      </c>
      <c r="R210" s="5">
        <v>25</v>
      </c>
      <c r="V210" s="5">
        <v>8.6</v>
      </c>
      <c r="W210" s="5">
        <v>383</v>
      </c>
      <c r="X210" s="5">
        <v>8.8000000000000007</v>
      </c>
    </row>
    <row r="211" spans="1:24" x14ac:dyDescent="0.2">
      <c r="A211" s="9" t="s">
        <v>3</v>
      </c>
      <c r="B211" s="12">
        <v>21</v>
      </c>
      <c r="C211" s="12">
        <v>2</v>
      </c>
      <c r="D211" s="11">
        <v>0.9</v>
      </c>
      <c r="E211" s="11">
        <v>420.9</v>
      </c>
      <c r="F211" s="11">
        <f t="shared" si="21"/>
        <v>0.51858000000000004</v>
      </c>
      <c r="G211" s="11">
        <f t="shared" si="22"/>
        <v>313.90722</v>
      </c>
      <c r="H211" s="11">
        <f t="shared" si="23"/>
        <v>0.13865775401069519</v>
      </c>
      <c r="I211" s="11">
        <f t="shared" si="24"/>
        <v>0.30987879565646592</v>
      </c>
      <c r="J211" s="11">
        <f t="shared" si="25"/>
        <v>0.44853654966716111</v>
      </c>
      <c r="K211" s="5">
        <v>5</v>
      </c>
      <c r="L211" s="5">
        <v>1</v>
      </c>
      <c r="M211" s="5">
        <v>1</v>
      </c>
      <c r="N211" s="5">
        <f t="shared" si="18"/>
        <v>4</v>
      </c>
      <c r="O211" s="5">
        <f t="shared" si="26"/>
        <v>40</v>
      </c>
      <c r="P211" s="5" t="s">
        <v>10</v>
      </c>
      <c r="Q211" s="5" t="s">
        <v>7</v>
      </c>
      <c r="R211" s="5">
        <v>25</v>
      </c>
    </row>
    <row r="212" spans="1:24" x14ac:dyDescent="0.2">
      <c r="A212" s="9" t="s">
        <v>3</v>
      </c>
      <c r="B212" s="12">
        <v>21</v>
      </c>
      <c r="C212" s="12">
        <v>3</v>
      </c>
      <c r="D212" s="11">
        <v>0.9</v>
      </c>
      <c r="E212" s="11">
        <v>420.9</v>
      </c>
      <c r="F212" s="11">
        <f t="shared" si="21"/>
        <v>0.51858000000000004</v>
      </c>
      <c r="G212" s="11">
        <f t="shared" si="22"/>
        <v>313.90722</v>
      </c>
      <c r="H212" s="11">
        <f t="shared" si="23"/>
        <v>0.13865775401069519</v>
      </c>
      <c r="I212" s="11">
        <f t="shared" si="24"/>
        <v>0.30987879565646592</v>
      </c>
      <c r="J212" s="11">
        <f t="shared" si="25"/>
        <v>0.44853654966716111</v>
      </c>
      <c r="K212" s="5">
        <v>5</v>
      </c>
      <c r="L212" s="5">
        <v>0</v>
      </c>
      <c r="M212" s="5">
        <v>0</v>
      </c>
      <c r="N212" s="5">
        <f t="shared" si="18"/>
        <v>5</v>
      </c>
      <c r="O212" s="5">
        <f t="shared" si="26"/>
        <v>50</v>
      </c>
      <c r="P212" s="5" t="s">
        <v>10</v>
      </c>
      <c r="Q212" s="5" t="s">
        <v>7</v>
      </c>
      <c r="R212" s="5">
        <v>25</v>
      </c>
    </row>
    <row r="213" spans="1:24" x14ac:dyDescent="0.2">
      <c r="A213" s="9" t="s">
        <v>3</v>
      </c>
      <c r="B213" s="12">
        <v>21</v>
      </c>
      <c r="C213" s="12">
        <v>4</v>
      </c>
      <c r="D213" s="11">
        <v>0.9</v>
      </c>
      <c r="E213" s="11">
        <v>420.9</v>
      </c>
      <c r="F213" s="11">
        <f t="shared" si="21"/>
        <v>0.51858000000000004</v>
      </c>
      <c r="G213" s="11">
        <f t="shared" si="22"/>
        <v>313.90722</v>
      </c>
      <c r="H213" s="11">
        <f t="shared" si="23"/>
        <v>0.13865775401069519</v>
      </c>
      <c r="I213" s="11">
        <f t="shared" si="24"/>
        <v>0.30987879565646592</v>
      </c>
      <c r="J213" s="11">
        <f t="shared" si="25"/>
        <v>0.44853654966716111</v>
      </c>
      <c r="K213" s="5">
        <v>5</v>
      </c>
      <c r="L213" s="5">
        <v>1</v>
      </c>
      <c r="M213" s="5">
        <v>1</v>
      </c>
      <c r="N213" s="5">
        <f t="shared" si="18"/>
        <v>4</v>
      </c>
      <c r="O213" s="5">
        <f t="shared" si="26"/>
        <v>40</v>
      </c>
      <c r="P213" s="5" t="s">
        <v>10</v>
      </c>
      <c r="Q213" s="5" t="s">
        <v>7</v>
      </c>
      <c r="R213" s="5">
        <v>25</v>
      </c>
    </row>
    <row r="214" spans="1:24" x14ac:dyDescent="0.2">
      <c r="A214" s="9" t="s">
        <v>3</v>
      </c>
      <c r="B214" s="12">
        <v>22</v>
      </c>
      <c r="C214" s="12">
        <v>1</v>
      </c>
      <c r="D214" s="11">
        <v>1.7</v>
      </c>
      <c r="E214" s="11">
        <v>841.8</v>
      </c>
      <c r="F214" s="11">
        <f t="shared" si="21"/>
        <v>0.97954000000000008</v>
      </c>
      <c r="G214" s="11">
        <f t="shared" si="22"/>
        <v>627.81443999999999</v>
      </c>
      <c r="H214" s="11">
        <f t="shared" si="23"/>
        <v>0.26190909090909092</v>
      </c>
      <c r="I214" s="11">
        <f t="shared" si="24"/>
        <v>0.61975759131293184</v>
      </c>
      <c r="J214" s="11">
        <f t="shared" si="25"/>
        <v>0.88166668222202271</v>
      </c>
      <c r="K214" s="5">
        <v>5</v>
      </c>
      <c r="L214" s="5">
        <v>2</v>
      </c>
      <c r="M214" s="5">
        <v>2</v>
      </c>
      <c r="N214" s="5">
        <f t="shared" si="18"/>
        <v>3</v>
      </c>
      <c r="O214" s="5">
        <f t="shared" si="26"/>
        <v>30</v>
      </c>
      <c r="P214" s="5" t="s">
        <v>10</v>
      </c>
      <c r="Q214" s="5" t="s">
        <v>7</v>
      </c>
      <c r="R214" s="5">
        <v>25</v>
      </c>
      <c r="V214" s="5">
        <v>8.6</v>
      </c>
      <c r="W214" s="5">
        <v>348</v>
      </c>
      <c r="X214" s="5">
        <v>8.9</v>
      </c>
    </row>
    <row r="215" spans="1:24" x14ac:dyDescent="0.2">
      <c r="A215" s="9" t="s">
        <v>3</v>
      </c>
      <c r="B215" s="12">
        <v>22</v>
      </c>
      <c r="C215" s="12">
        <v>2</v>
      </c>
      <c r="D215" s="11">
        <v>1.7</v>
      </c>
      <c r="E215" s="11">
        <v>841.8</v>
      </c>
      <c r="F215" s="11">
        <f t="shared" si="21"/>
        <v>0.97954000000000008</v>
      </c>
      <c r="G215" s="11">
        <f t="shared" si="22"/>
        <v>627.81443999999999</v>
      </c>
      <c r="H215" s="11">
        <f t="shared" si="23"/>
        <v>0.26190909090909092</v>
      </c>
      <c r="I215" s="11">
        <f t="shared" si="24"/>
        <v>0.61975759131293184</v>
      </c>
      <c r="J215" s="11">
        <f t="shared" si="25"/>
        <v>0.88166668222202271</v>
      </c>
      <c r="K215" s="5">
        <v>5</v>
      </c>
      <c r="L215" s="5">
        <v>1</v>
      </c>
      <c r="M215" s="5">
        <v>1</v>
      </c>
      <c r="N215" s="5">
        <f t="shared" si="18"/>
        <v>4</v>
      </c>
      <c r="O215" s="5">
        <f t="shared" si="26"/>
        <v>40</v>
      </c>
      <c r="P215" s="5" t="s">
        <v>10</v>
      </c>
      <c r="Q215" s="5" t="s">
        <v>7</v>
      </c>
      <c r="R215" s="5">
        <v>25</v>
      </c>
    </row>
    <row r="216" spans="1:24" x14ac:dyDescent="0.2">
      <c r="A216" s="9" t="s">
        <v>3</v>
      </c>
      <c r="B216" s="12">
        <v>22</v>
      </c>
      <c r="C216" s="12">
        <v>3</v>
      </c>
      <c r="D216" s="11">
        <v>1.7</v>
      </c>
      <c r="E216" s="11">
        <v>841.8</v>
      </c>
      <c r="F216" s="11">
        <f t="shared" si="21"/>
        <v>0.97954000000000008</v>
      </c>
      <c r="G216" s="11">
        <f t="shared" si="22"/>
        <v>627.81443999999999</v>
      </c>
      <c r="H216" s="11">
        <f t="shared" si="23"/>
        <v>0.26190909090909092</v>
      </c>
      <c r="I216" s="11">
        <f t="shared" si="24"/>
        <v>0.61975759131293184</v>
      </c>
      <c r="J216" s="11">
        <f t="shared" si="25"/>
        <v>0.88166668222202271</v>
      </c>
      <c r="K216" s="5">
        <v>5</v>
      </c>
      <c r="L216" s="5">
        <v>1</v>
      </c>
      <c r="M216" s="5">
        <v>1</v>
      </c>
      <c r="N216" s="5">
        <f t="shared" si="18"/>
        <v>4</v>
      </c>
      <c r="O216" s="5">
        <f t="shared" si="26"/>
        <v>40</v>
      </c>
      <c r="P216" s="5" t="s">
        <v>10</v>
      </c>
      <c r="Q216" s="5" t="s">
        <v>7</v>
      </c>
      <c r="R216" s="5">
        <v>25</v>
      </c>
    </row>
    <row r="217" spans="1:24" x14ac:dyDescent="0.2">
      <c r="A217" s="9" t="s">
        <v>3</v>
      </c>
      <c r="B217" s="12">
        <v>22</v>
      </c>
      <c r="C217" s="12">
        <v>4</v>
      </c>
      <c r="D217" s="11">
        <v>1.7</v>
      </c>
      <c r="E217" s="11">
        <v>841.8</v>
      </c>
      <c r="F217" s="11">
        <f t="shared" si="21"/>
        <v>0.97954000000000008</v>
      </c>
      <c r="G217" s="11">
        <f t="shared" si="22"/>
        <v>627.81443999999999</v>
      </c>
      <c r="H217" s="11">
        <f t="shared" si="23"/>
        <v>0.26190909090909092</v>
      </c>
      <c r="I217" s="11">
        <f t="shared" si="24"/>
        <v>0.61975759131293184</v>
      </c>
      <c r="J217" s="11">
        <f t="shared" si="25"/>
        <v>0.88166668222202271</v>
      </c>
      <c r="K217" s="5">
        <v>5</v>
      </c>
      <c r="L217" s="5">
        <v>1</v>
      </c>
      <c r="M217" s="5">
        <v>1</v>
      </c>
      <c r="N217" s="5">
        <f t="shared" si="18"/>
        <v>4</v>
      </c>
      <c r="O217" s="5">
        <f t="shared" si="26"/>
        <v>40</v>
      </c>
      <c r="P217" s="5" t="s">
        <v>10</v>
      </c>
      <c r="Q217" s="5" t="s">
        <v>7</v>
      </c>
      <c r="R217" s="5">
        <v>25</v>
      </c>
    </row>
    <row r="218" spans="1:24" x14ac:dyDescent="0.2">
      <c r="A218" s="9" t="s">
        <v>3</v>
      </c>
      <c r="B218" s="12">
        <v>23</v>
      </c>
      <c r="C218" s="12">
        <v>1</v>
      </c>
      <c r="D218" s="11">
        <v>3.4</v>
      </c>
      <c r="E218" s="11">
        <v>1683.6</v>
      </c>
      <c r="F218" s="11">
        <f t="shared" si="21"/>
        <v>1.9590800000000002</v>
      </c>
      <c r="G218" s="11">
        <f t="shared" si="22"/>
        <v>1255.62888</v>
      </c>
      <c r="H218" s="11">
        <f t="shared" si="23"/>
        <v>0.52381818181818185</v>
      </c>
      <c r="I218" s="11">
        <f t="shared" si="24"/>
        <v>1.2395151826258637</v>
      </c>
      <c r="J218" s="11">
        <f t="shared" si="25"/>
        <v>1.7633333644440454</v>
      </c>
      <c r="K218" s="5">
        <v>5</v>
      </c>
      <c r="L218" s="5">
        <v>5</v>
      </c>
      <c r="M218" s="5">
        <v>5</v>
      </c>
      <c r="N218" s="5">
        <f t="shared" si="18"/>
        <v>0</v>
      </c>
      <c r="O218" s="5">
        <f t="shared" si="26"/>
        <v>0</v>
      </c>
      <c r="P218" s="5" t="s">
        <v>10</v>
      </c>
      <c r="Q218" s="5" t="s">
        <v>7</v>
      </c>
      <c r="R218" s="5">
        <v>25</v>
      </c>
      <c r="V218" s="5">
        <v>8.6</v>
      </c>
      <c r="W218" s="5">
        <v>352</v>
      </c>
      <c r="X218" s="5">
        <v>8.9</v>
      </c>
    </row>
    <row r="219" spans="1:24" x14ac:dyDescent="0.2">
      <c r="A219" s="9" t="s">
        <v>3</v>
      </c>
      <c r="B219" s="12">
        <v>23</v>
      </c>
      <c r="C219" s="12">
        <v>2</v>
      </c>
      <c r="D219" s="11">
        <v>3.4</v>
      </c>
      <c r="E219" s="11">
        <v>1683.6</v>
      </c>
      <c r="F219" s="11">
        <f t="shared" si="21"/>
        <v>1.9590800000000002</v>
      </c>
      <c r="G219" s="11">
        <f t="shared" si="22"/>
        <v>1255.62888</v>
      </c>
      <c r="H219" s="11">
        <f t="shared" si="23"/>
        <v>0.52381818181818185</v>
      </c>
      <c r="I219" s="11">
        <f t="shared" si="24"/>
        <v>1.2395151826258637</v>
      </c>
      <c r="J219" s="11">
        <f t="shared" si="25"/>
        <v>1.7633333644440454</v>
      </c>
      <c r="K219" s="5">
        <v>5</v>
      </c>
      <c r="L219" s="5">
        <v>5</v>
      </c>
      <c r="M219" s="5">
        <v>5</v>
      </c>
      <c r="N219" s="5">
        <f t="shared" si="18"/>
        <v>0</v>
      </c>
      <c r="O219" s="5">
        <f t="shared" si="26"/>
        <v>0</v>
      </c>
      <c r="P219" s="5" t="s">
        <v>10</v>
      </c>
      <c r="Q219" s="5" t="s">
        <v>7</v>
      </c>
      <c r="R219" s="5">
        <v>25</v>
      </c>
    </row>
    <row r="220" spans="1:24" x14ac:dyDescent="0.2">
      <c r="A220" s="9" t="s">
        <v>3</v>
      </c>
      <c r="B220" s="12">
        <v>23</v>
      </c>
      <c r="C220" s="12">
        <v>3</v>
      </c>
      <c r="D220" s="11">
        <v>3.4</v>
      </c>
      <c r="E220" s="11">
        <v>1683.6</v>
      </c>
      <c r="F220" s="11">
        <f t="shared" si="21"/>
        <v>1.9590800000000002</v>
      </c>
      <c r="G220" s="11">
        <f t="shared" si="22"/>
        <v>1255.62888</v>
      </c>
      <c r="H220" s="11">
        <f t="shared" si="23"/>
        <v>0.52381818181818185</v>
      </c>
      <c r="I220" s="11">
        <f t="shared" si="24"/>
        <v>1.2395151826258637</v>
      </c>
      <c r="J220" s="11">
        <f t="shared" si="25"/>
        <v>1.7633333644440454</v>
      </c>
      <c r="K220" s="5">
        <v>5</v>
      </c>
      <c r="L220" s="5">
        <v>5</v>
      </c>
      <c r="M220" s="5">
        <v>5</v>
      </c>
      <c r="N220" s="5">
        <f t="shared" si="18"/>
        <v>0</v>
      </c>
      <c r="O220" s="5">
        <f t="shared" si="26"/>
        <v>0</v>
      </c>
      <c r="P220" s="5" t="s">
        <v>10</v>
      </c>
      <c r="Q220" s="5" t="s">
        <v>7</v>
      </c>
      <c r="R220" s="5">
        <v>25</v>
      </c>
    </row>
    <row r="221" spans="1:24" x14ac:dyDescent="0.2">
      <c r="A221" s="9" t="s">
        <v>3</v>
      </c>
      <c r="B221" s="12">
        <v>23</v>
      </c>
      <c r="C221" s="12">
        <v>4</v>
      </c>
      <c r="D221" s="11">
        <v>3.4</v>
      </c>
      <c r="E221" s="11">
        <v>1683.6</v>
      </c>
      <c r="F221" s="11">
        <f t="shared" si="21"/>
        <v>1.9590800000000002</v>
      </c>
      <c r="G221" s="11">
        <f t="shared" si="22"/>
        <v>1255.62888</v>
      </c>
      <c r="H221" s="11">
        <f t="shared" si="23"/>
        <v>0.52381818181818185</v>
      </c>
      <c r="I221" s="11">
        <f t="shared" si="24"/>
        <v>1.2395151826258637</v>
      </c>
      <c r="J221" s="11">
        <f t="shared" si="25"/>
        <v>1.7633333644440454</v>
      </c>
      <c r="K221" s="5">
        <v>5</v>
      </c>
      <c r="L221" s="5">
        <v>4</v>
      </c>
      <c r="M221" s="5">
        <v>5</v>
      </c>
      <c r="N221" s="5">
        <f t="shared" si="18"/>
        <v>1</v>
      </c>
      <c r="O221" s="5">
        <f t="shared" si="26"/>
        <v>10</v>
      </c>
      <c r="P221" s="5" t="s">
        <v>10</v>
      </c>
      <c r="Q221" s="5" t="s">
        <v>7</v>
      </c>
      <c r="R221" s="5">
        <v>25</v>
      </c>
    </row>
    <row r="222" spans="1:24" x14ac:dyDescent="0.2">
      <c r="A222" s="9" t="s">
        <v>3</v>
      </c>
      <c r="B222" s="12">
        <v>24</v>
      </c>
      <c r="C222" s="12">
        <v>1</v>
      </c>
      <c r="D222" s="11">
        <v>6.9</v>
      </c>
      <c r="E222" s="11">
        <v>3367.2</v>
      </c>
      <c r="F222" s="11">
        <f t="shared" si="21"/>
        <v>3.9757800000000003</v>
      </c>
      <c r="G222" s="11">
        <f t="shared" si="22"/>
        <v>2511.25776</v>
      </c>
      <c r="H222" s="11">
        <f t="shared" si="23"/>
        <v>1.0630427807486631</v>
      </c>
      <c r="I222" s="11">
        <f t="shared" si="24"/>
        <v>2.4790303652517274</v>
      </c>
      <c r="J222" s="11">
        <f t="shared" si="25"/>
        <v>3.5420731460003907</v>
      </c>
      <c r="K222" s="5">
        <v>5</v>
      </c>
      <c r="L222" s="5">
        <v>5</v>
      </c>
      <c r="M222" s="5">
        <v>5</v>
      </c>
      <c r="N222" s="5">
        <f t="shared" si="18"/>
        <v>0</v>
      </c>
      <c r="O222" s="5">
        <f t="shared" si="26"/>
        <v>0</v>
      </c>
      <c r="P222" s="5" t="s">
        <v>10</v>
      </c>
      <c r="Q222" s="5" t="s">
        <v>7</v>
      </c>
      <c r="R222" s="5">
        <v>25</v>
      </c>
      <c r="V222" s="5">
        <v>8.5</v>
      </c>
      <c r="W222" s="5">
        <v>344</v>
      </c>
      <c r="X222" s="5">
        <v>8.6999999999999993</v>
      </c>
    </row>
    <row r="223" spans="1:24" x14ac:dyDescent="0.2">
      <c r="A223" s="9" t="s">
        <v>3</v>
      </c>
      <c r="B223" s="12">
        <v>24</v>
      </c>
      <c r="C223" s="12">
        <v>2</v>
      </c>
      <c r="D223" s="11">
        <v>6.9</v>
      </c>
      <c r="E223" s="11">
        <v>3367.2</v>
      </c>
      <c r="F223" s="11">
        <f t="shared" si="21"/>
        <v>3.9757800000000003</v>
      </c>
      <c r="G223" s="11">
        <f t="shared" si="22"/>
        <v>2511.25776</v>
      </c>
      <c r="H223" s="11">
        <f t="shared" si="23"/>
        <v>1.0630427807486631</v>
      </c>
      <c r="I223" s="11">
        <f t="shared" si="24"/>
        <v>2.4790303652517274</v>
      </c>
      <c r="J223" s="11">
        <f t="shared" si="25"/>
        <v>3.5420731460003907</v>
      </c>
      <c r="K223" s="5">
        <v>5</v>
      </c>
      <c r="L223" s="5">
        <v>5</v>
      </c>
      <c r="M223" s="5">
        <v>5</v>
      </c>
      <c r="N223" s="5">
        <f t="shared" si="18"/>
        <v>0</v>
      </c>
      <c r="O223" s="5">
        <f t="shared" si="26"/>
        <v>0</v>
      </c>
      <c r="P223" s="5" t="s">
        <v>10</v>
      </c>
      <c r="Q223" s="5" t="s">
        <v>7</v>
      </c>
      <c r="R223" s="5">
        <v>25</v>
      </c>
    </row>
    <row r="224" spans="1:24" x14ac:dyDescent="0.2">
      <c r="A224" s="9" t="s">
        <v>3</v>
      </c>
      <c r="B224" s="12">
        <v>24</v>
      </c>
      <c r="C224" s="12">
        <v>3</v>
      </c>
      <c r="D224" s="11">
        <v>6.9</v>
      </c>
      <c r="E224" s="11">
        <v>3367.2</v>
      </c>
      <c r="F224" s="11">
        <f t="shared" si="21"/>
        <v>3.9757800000000003</v>
      </c>
      <c r="G224" s="11">
        <f t="shared" si="22"/>
        <v>2511.25776</v>
      </c>
      <c r="H224" s="11">
        <f t="shared" si="23"/>
        <v>1.0630427807486631</v>
      </c>
      <c r="I224" s="11">
        <f t="shared" si="24"/>
        <v>2.4790303652517274</v>
      </c>
      <c r="J224" s="11">
        <f t="shared" si="25"/>
        <v>3.5420731460003907</v>
      </c>
      <c r="K224" s="5">
        <v>5</v>
      </c>
      <c r="L224" s="5">
        <v>5</v>
      </c>
      <c r="M224" s="5">
        <v>5</v>
      </c>
      <c r="N224" s="5">
        <f t="shared" si="18"/>
        <v>0</v>
      </c>
      <c r="O224" s="5">
        <f t="shared" si="26"/>
        <v>0</v>
      </c>
      <c r="P224" s="5" t="s">
        <v>10</v>
      </c>
      <c r="Q224" s="5" t="s">
        <v>7</v>
      </c>
      <c r="R224" s="5">
        <v>25</v>
      </c>
    </row>
    <row r="225" spans="1:24" x14ac:dyDescent="0.2">
      <c r="A225" s="9" t="s">
        <v>3</v>
      </c>
      <c r="B225" s="12">
        <v>24</v>
      </c>
      <c r="C225" s="12">
        <v>4</v>
      </c>
      <c r="D225" s="11">
        <v>6.9</v>
      </c>
      <c r="E225" s="11">
        <v>3367.2</v>
      </c>
      <c r="F225" s="11">
        <f t="shared" si="21"/>
        <v>3.9757800000000003</v>
      </c>
      <c r="G225" s="11">
        <f t="shared" si="22"/>
        <v>2511.25776</v>
      </c>
      <c r="H225" s="11">
        <f t="shared" si="23"/>
        <v>1.0630427807486631</v>
      </c>
      <c r="I225" s="11">
        <f t="shared" si="24"/>
        <v>2.4790303652517274</v>
      </c>
      <c r="J225" s="11">
        <f t="shared" si="25"/>
        <v>3.5420731460003907</v>
      </c>
      <c r="K225" s="5">
        <v>5</v>
      </c>
      <c r="L225" s="5">
        <v>5</v>
      </c>
      <c r="M225" s="5">
        <v>5</v>
      </c>
      <c r="N225" s="5">
        <f t="shared" si="18"/>
        <v>0</v>
      </c>
      <c r="O225" s="5">
        <f t="shared" si="26"/>
        <v>0</v>
      </c>
      <c r="P225" s="5" t="s">
        <v>10</v>
      </c>
      <c r="Q225" s="5" t="s">
        <v>7</v>
      </c>
      <c r="R225" s="5">
        <v>25</v>
      </c>
    </row>
    <row r="226" spans="1:24" x14ac:dyDescent="0.2">
      <c r="A226" s="9" t="s">
        <v>3</v>
      </c>
      <c r="B226" s="12">
        <v>25</v>
      </c>
      <c r="C226" s="12">
        <v>1</v>
      </c>
      <c r="D226" s="11">
        <v>0</v>
      </c>
      <c r="E226" s="11">
        <v>157.1</v>
      </c>
      <c r="F226" s="11">
        <f t="shared" si="21"/>
        <v>0</v>
      </c>
      <c r="G226" s="11">
        <f t="shared" si="22"/>
        <v>117.16517999999999</v>
      </c>
      <c r="H226" s="11">
        <f t="shared" si="23"/>
        <v>0</v>
      </c>
      <c r="I226" s="11">
        <f t="shared" si="24"/>
        <v>0.1156615794669299</v>
      </c>
      <c r="J226" s="11">
        <f t="shared" si="25"/>
        <v>0.1156615794669299</v>
      </c>
      <c r="K226" s="5">
        <v>5</v>
      </c>
      <c r="L226" s="5">
        <v>0</v>
      </c>
      <c r="M226" s="5">
        <v>0</v>
      </c>
      <c r="N226" s="5">
        <f t="shared" si="18"/>
        <v>5</v>
      </c>
      <c r="O226" s="5">
        <f t="shared" si="26"/>
        <v>50</v>
      </c>
      <c r="P226" s="5" t="s">
        <v>10</v>
      </c>
      <c r="Q226" s="5" t="s">
        <v>7</v>
      </c>
      <c r="R226" s="5">
        <v>25</v>
      </c>
      <c r="S226" s="5">
        <v>8.3000000000000007</v>
      </c>
      <c r="T226" s="5">
        <v>322</v>
      </c>
      <c r="U226" s="5">
        <v>8.8000000000000007</v>
      </c>
      <c r="V226" s="5">
        <v>8.6</v>
      </c>
      <c r="W226" s="5">
        <v>349</v>
      </c>
      <c r="X226" s="5">
        <v>8.6999999999999993</v>
      </c>
    </row>
    <row r="227" spans="1:24" x14ac:dyDescent="0.2">
      <c r="A227" s="9" t="s">
        <v>3</v>
      </c>
      <c r="B227" s="12">
        <v>25</v>
      </c>
      <c r="C227" s="12">
        <v>2</v>
      </c>
      <c r="D227" s="11">
        <v>0</v>
      </c>
      <c r="E227" s="11">
        <v>157.1</v>
      </c>
      <c r="F227" s="11">
        <f t="shared" si="21"/>
        <v>0</v>
      </c>
      <c r="G227" s="11">
        <f t="shared" si="22"/>
        <v>117.16517999999999</v>
      </c>
      <c r="H227" s="11">
        <f t="shared" si="23"/>
        <v>0</v>
      </c>
      <c r="I227" s="11">
        <f t="shared" si="24"/>
        <v>0.1156615794669299</v>
      </c>
      <c r="J227" s="11">
        <f t="shared" si="25"/>
        <v>0.1156615794669299</v>
      </c>
      <c r="K227" s="5">
        <v>5</v>
      </c>
      <c r="L227" s="5">
        <v>0</v>
      </c>
      <c r="M227" s="5">
        <v>0</v>
      </c>
      <c r="N227" s="5">
        <f t="shared" si="18"/>
        <v>5</v>
      </c>
      <c r="O227" s="5">
        <f t="shared" si="26"/>
        <v>50</v>
      </c>
      <c r="P227" s="5" t="s">
        <v>10</v>
      </c>
      <c r="Q227" s="5" t="s">
        <v>7</v>
      </c>
      <c r="R227" s="5">
        <v>25</v>
      </c>
    </row>
    <row r="228" spans="1:24" x14ac:dyDescent="0.2">
      <c r="A228" s="9" t="s">
        <v>3</v>
      </c>
      <c r="B228" s="12">
        <v>25</v>
      </c>
      <c r="C228" s="12">
        <v>3</v>
      </c>
      <c r="D228" s="11">
        <v>0</v>
      </c>
      <c r="E228" s="11">
        <v>157.1</v>
      </c>
      <c r="F228" s="11">
        <f t="shared" si="21"/>
        <v>0</v>
      </c>
      <c r="G228" s="11">
        <f t="shared" si="22"/>
        <v>117.16517999999999</v>
      </c>
      <c r="H228" s="11">
        <f t="shared" si="23"/>
        <v>0</v>
      </c>
      <c r="I228" s="11">
        <f t="shared" si="24"/>
        <v>0.1156615794669299</v>
      </c>
      <c r="J228" s="11">
        <f t="shared" si="25"/>
        <v>0.1156615794669299</v>
      </c>
      <c r="K228" s="5">
        <v>5</v>
      </c>
      <c r="L228" s="5">
        <v>0</v>
      </c>
      <c r="M228" s="5">
        <v>0</v>
      </c>
      <c r="N228" s="5">
        <f t="shared" si="18"/>
        <v>5</v>
      </c>
      <c r="O228" s="5">
        <f t="shared" si="26"/>
        <v>50</v>
      </c>
      <c r="P228" s="5" t="s">
        <v>10</v>
      </c>
      <c r="Q228" s="5" t="s">
        <v>7</v>
      </c>
      <c r="R228" s="5">
        <v>25</v>
      </c>
    </row>
    <row r="229" spans="1:24" x14ac:dyDescent="0.2">
      <c r="A229" s="9" t="s">
        <v>3</v>
      </c>
      <c r="B229" s="12">
        <v>25</v>
      </c>
      <c r="C229" s="12">
        <v>4</v>
      </c>
      <c r="D229" s="11">
        <v>0</v>
      </c>
      <c r="E229" s="11">
        <v>157.1</v>
      </c>
      <c r="F229" s="11">
        <f t="shared" si="21"/>
        <v>0</v>
      </c>
      <c r="G229" s="11">
        <f t="shared" si="22"/>
        <v>117.16517999999999</v>
      </c>
      <c r="H229" s="11">
        <f t="shared" si="23"/>
        <v>0</v>
      </c>
      <c r="I229" s="11">
        <f t="shared" si="24"/>
        <v>0.1156615794669299</v>
      </c>
      <c r="J229" s="11">
        <f t="shared" si="25"/>
        <v>0.1156615794669299</v>
      </c>
      <c r="K229" s="5">
        <v>5</v>
      </c>
      <c r="L229" s="5">
        <v>0</v>
      </c>
      <c r="M229" s="5">
        <v>0</v>
      </c>
      <c r="N229" s="5">
        <f t="shared" si="18"/>
        <v>5</v>
      </c>
      <c r="O229" s="5">
        <f t="shared" si="26"/>
        <v>50</v>
      </c>
      <c r="P229" s="5" t="s">
        <v>10</v>
      </c>
      <c r="Q229" s="5" t="s">
        <v>7</v>
      </c>
      <c r="R229" s="5">
        <v>25</v>
      </c>
    </row>
    <row r="230" spans="1:24" x14ac:dyDescent="0.2">
      <c r="A230" s="9" t="s">
        <v>3</v>
      </c>
      <c r="B230" s="12">
        <v>26</v>
      </c>
      <c r="C230" s="12">
        <v>1</v>
      </c>
      <c r="D230" s="11">
        <v>0</v>
      </c>
      <c r="E230" s="11">
        <v>314.10000000000002</v>
      </c>
      <c r="F230" s="11">
        <f t="shared" si="21"/>
        <v>0</v>
      </c>
      <c r="G230" s="11">
        <f t="shared" si="22"/>
        <v>234.25578000000002</v>
      </c>
      <c r="H230" s="11">
        <f t="shared" si="23"/>
        <v>0</v>
      </c>
      <c r="I230" s="11">
        <f t="shared" si="24"/>
        <v>0.23124953603158935</v>
      </c>
      <c r="J230" s="11">
        <f t="shared" si="25"/>
        <v>0.23124953603158935</v>
      </c>
      <c r="K230" s="5">
        <v>5</v>
      </c>
      <c r="L230" s="5">
        <v>1</v>
      </c>
      <c r="M230" s="5">
        <v>1</v>
      </c>
      <c r="N230" s="5">
        <f t="shared" si="18"/>
        <v>4</v>
      </c>
      <c r="O230" s="5">
        <f t="shared" si="26"/>
        <v>40</v>
      </c>
      <c r="P230" s="5" t="s">
        <v>10</v>
      </c>
      <c r="Q230" s="5" t="s">
        <v>7</v>
      </c>
      <c r="R230" s="5">
        <v>25</v>
      </c>
      <c r="V230" s="5">
        <v>8.5</v>
      </c>
      <c r="W230" s="5">
        <v>361</v>
      </c>
      <c r="X230" s="5">
        <v>8.8000000000000007</v>
      </c>
    </row>
    <row r="231" spans="1:24" x14ac:dyDescent="0.2">
      <c r="A231" s="9" t="s">
        <v>3</v>
      </c>
      <c r="B231" s="12">
        <v>26</v>
      </c>
      <c r="C231" s="12">
        <v>2</v>
      </c>
      <c r="D231" s="11">
        <v>0</v>
      </c>
      <c r="E231" s="11">
        <v>314.10000000000002</v>
      </c>
      <c r="F231" s="11">
        <f t="shared" si="21"/>
        <v>0</v>
      </c>
      <c r="G231" s="11">
        <f t="shared" si="22"/>
        <v>234.25578000000002</v>
      </c>
      <c r="H231" s="11">
        <f t="shared" si="23"/>
        <v>0</v>
      </c>
      <c r="I231" s="11">
        <f t="shared" si="24"/>
        <v>0.23124953603158935</v>
      </c>
      <c r="J231" s="11">
        <f t="shared" si="25"/>
        <v>0.23124953603158935</v>
      </c>
      <c r="K231" s="5">
        <v>5</v>
      </c>
      <c r="L231" s="5">
        <v>0</v>
      </c>
      <c r="M231" s="5">
        <v>0</v>
      </c>
      <c r="N231" s="5">
        <f t="shared" si="18"/>
        <v>5</v>
      </c>
      <c r="O231" s="5">
        <f t="shared" si="26"/>
        <v>50</v>
      </c>
      <c r="P231" s="5" t="s">
        <v>10</v>
      </c>
      <c r="Q231" s="5" t="s">
        <v>7</v>
      </c>
      <c r="R231" s="5">
        <v>25</v>
      </c>
    </row>
    <row r="232" spans="1:24" x14ac:dyDescent="0.2">
      <c r="A232" s="9" t="s">
        <v>3</v>
      </c>
      <c r="B232" s="12">
        <v>26</v>
      </c>
      <c r="C232" s="12">
        <v>3</v>
      </c>
      <c r="D232" s="11">
        <v>0</v>
      </c>
      <c r="E232" s="11">
        <v>314.10000000000002</v>
      </c>
      <c r="F232" s="11">
        <f t="shared" si="21"/>
        <v>0</v>
      </c>
      <c r="G232" s="11">
        <f t="shared" si="22"/>
        <v>234.25578000000002</v>
      </c>
      <c r="H232" s="11">
        <f t="shared" si="23"/>
        <v>0</v>
      </c>
      <c r="I232" s="11">
        <f t="shared" si="24"/>
        <v>0.23124953603158935</v>
      </c>
      <c r="J232" s="11">
        <f t="shared" si="25"/>
        <v>0.23124953603158935</v>
      </c>
      <c r="K232" s="5">
        <v>5</v>
      </c>
      <c r="L232" s="5">
        <v>0</v>
      </c>
      <c r="M232" s="5">
        <v>0</v>
      </c>
      <c r="N232" s="5">
        <f t="shared" si="18"/>
        <v>5</v>
      </c>
      <c r="O232" s="5">
        <f t="shared" si="26"/>
        <v>50</v>
      </c>
      <c r="P232" s="5" t="s">
        <v>10</v>
      </c>
      <c r="Q232" s="5" t="s">
        <v>7</v>
      </c>
      <c r="R232" s="5">
        <v>25</v>
      </c>
    </row>
    <row r="233" spans="1:24" x14ac:dyDescent="0.2">
      <c r="A233" s="9" t="s">
        <v>3</v>
      </c>
      <c r="B233" s="12">
        <v>26</v>
      </c>
      <c r="C233" s="12">
        <v>4</v>
      </c>
      <c r="D233" s="11">
        <v>0</v>
      </c>
      <c r="E233" s="11">
        <v>314.10000000000002</v>
      </c>
      <c r="F233" s="11">
        <f t="shared" si="21"/>
        <v>0</v>
      </c>
      <c r="G233" s="11">
        <f t="shared" si="22"/>
        <v>234.25578000000002</v>
      </c>
      <c r="H233" s="11">
        <f t="shared" si="23"/>
        <v>0</v>
      </c>
      <c r="I233" s="11">
        <f t="shared" si="24"/>
        <v>0.23124953603158935</v>
      </c>
      <c r="J233" s="11">
        <f t="shared" si="25"/>
        <v>0.23124953603158935</v>
      </c>
      <c r="K233" s="5">
        <v>5</v>
      </c>
      <c r="L233" s="5">
        <v>2</v>
      </c>
      <c r="M233" s="5">
        <v>2</v>
      </c>
      <c r="N233" s="5">
        <f t="shared" si="18"/>
        <v>3</v>
      </c>
      <c r="O233" s="5">
        <f t="shared" si="26"/>
        <v>30</v>
      </c>
      <c r="P233" s="5" t="s">
        <v>10</v>
      </c>
      <c r="Q233" s="5" t="s">
        <v>7</v>
      </c>
      <c r="R233" s="5">
        <v>25</v>
      </c>
    </row>
    <row r="234" spans="1:24" x14ac:dyDescent="0.2">
      <c r="A234" s="9" t="s">
        <v>3</v>
      </c>
      <c r="B234" s="12">
        <v>27</v>
      </c>
      <c r="C234" s="12">
        <v>1</v>
      </c>
      <c r="D234" s="11">
        <v>0</v>
      </c>
      <c r="E234" s="11">
        <v>628.20000000000005</v>
      </c>
      <c r="F234" s="11">
        <f t="shared" si="21"/>
        <v>0</v>
      </c>
      <c r="G234" s="11">
        <f t="shared" si="22"/>
        <v>468.51156000000003</v>
      </c>
      <c r="H234" s="11">
        <f t="shared" si="23"/>
        <v>0</v>
      </c>
      <c r="I234" s="11">
        <f t="shared" si="24"/>
        <v>0.4624990720631787</v>
      </c>
      <c r="J234" s="11">
        <f t="shared" si="25"/>
        <v>0.4624990720631787</v>
      </c>
      <c r="K234" s="5">
        <v>5</v>
      </c>
      <c r="L234" s="5">
        <v>1</v>
      </c>
      <c r="M234" s="5">
        <v>1</v>
      </c>
      <c r="N234" s="5">
        <f t="shared" si="18"/>
        <v>4</v>
      </c>
      <c r="O234" s="5">
        <f t="shared" si="26"/>
        <v>40</v>
      </c>
      <c r="P234" s="5" t="s">
        <v>10</v>
      </c>
      <c r="Q234" s="5" t="s">
        <v>7</v>
      </c>
      <c r="R234" s="5">
        <v>25</v>
      </c>
      <c r="V234" s="5">
        <v>8.5</v>
      </c>
      <c r="W234" s="5">
        <v>363</v>
      </c>
      <c r="X234" s="5">
        <v>9</v>
      </c>
    </row>
    <row r="235" spans="1:24" x14ac:dyDescent="0.2">
      <c r="A235" s="9" t="s">
        <v>3</v>
      </c>
      <c r="B235" s="12">
        <v>27</v>
      </c>
      <c r="C235" s="12">
        <v>2</v>
      </c>
      <c r="D235" s="11">
        <v>0</v>
      </c>
      <c r="E235" s="11">
        <v>628.20000000000005</v>
      </c>
      <c r="F235" s="11">
        <f t="shared" si="21"/>
        <v>0</v>
      </c>
      <c r="G235" s="11">
        <f t="shared" si="22"/>
        <v>468.51156000000003</v>
      </c>
      <c r="H235" s="11">
        <f t="shared" si="23"/>
        <v>0</v>
      </c>
      <c r="I235" s="11">
        <f t="shared" si="24"/>
        <v>0.4624990720631787</v>
      </c>
      <c r="J235" s="11">
        <f t="shared" si="25"/>
        <v>0.4624990720631787</v>
      </c>
      <c r="K235" s="5">
        <v>5</v>
      </c>
      <c r="L235" s="5">
        <v>0</v>
      </c>
      <c r="M235" s="5">
        <v>0</v>
      </c>
      <c r="N235" s="5">
        <f t="shared" si="18"/>
        <v>5</v>
      </c>
      <c r="O235" s="5">
        <f t="shared" si="26"/>
        <v>50</v>
      </c>
      <c r="P235" s="5" t="s">
        <v>10</v>
      </c>
      <c r="Q235" s="5" t="s">
        <v>7</v>
      </c>
      <c r="R235" s="5">
        <v>25</v>
      </c>
    </row>
    <row r="236" spans="1:24" x14ac:dyDescent="0.2">
      <c r="A236" s="9" t="s">
        <v>3</v>
      </c>
      <c r="B236" s="12">
        <v>27</v>
      </c>
      <c r="C236" s="12">
        <v>3</v>
      </c>
      <c r="D236" s="11">
        <v>0</v>
      </c>
      <c r="E236" s="11">
        <v>628.20000000000005</v>
      </c>
      <c r="F236" s="11">
        <f t="shared" si="21"/>
        <v>0</v>
      </c>
      <c r="G236" s="11">
        <f t="shared" si="22"/>
        <v>468.51156000000003</v>
      </c>
      <c r="H236" s="11">
        <f t="shared" si="23"/>
        <v>0</v>
      </c>
      <c r="I236" s="11">
        <f t="shared" si="24"/>
        <v>0.4624990720631787</v>
      </c>
      <c r="J236" s="11">
        <f t="shared" si="25"/>
        <v>0.4624990720631787</v>
      </c>
      <c r="K236" s="5">
        <v>5</v>
      </c>
      <c r="L236" s="5">
        <v>0</v>
      </c>
      <c r="M236" s="5">
        <v>0</v>
      </c>
      <c r="N236" s="5">
        <f t="shared" si="18"/>
        <v>5</v>
      </c>
      <c r="O236" s="5">
        <f t="shared" si="26"/>
        <v>50</v>
      </c>
      <c r="P236" s="5" t="s">
        <v>10</v>
      </c>
      <c r="Q236" s="5" t="s">
        <v>7</v>
      </c>
      <c r="R236" s="5">
        <v>25</v>
      </c>
    </row>
    <row r="237" spans="1:24" x14ac:dyDescent="0.2">
      <c r="A237" s="9" t="s">
        <v>3</v>
      </c>
      <c r="B237" s="12">
        <v>27</v>
      </c>
      <c r="C237" s="12">
        <v>4</v>
      </c>
      <c r="D237" s="11">
        <v>0</v>
      </c>
      <c r="E237" s="11">
        <v>628.20000000000005</v>
      </c>
      <c r="F237" s="11">
        <f t="shared" si="21"/>
        <v>0</v>
      </c>
      <c r="G237" s="11">
        <f t="shared" si="22"/>
        <v>468.51156000000003</v>
      </c>
      <c r="H237" s="11">
        <f t="shared" si="23"/>
        <v>0</v>
      </c>
      <c r="I237" s="11">
        <f t="shared" si="24"/>
        <v>0.4624990720631787</v>
      </c>
      <c r="J237" s="11">
        <f t="shared" si="25"/>
        <v>0.4624990720631787</v>
      </c>
      <c r="K237" s="5">
        <v>5</v>
      </c>
      <c r="L237" s="5">
        <v>0</v>
      </c>
      <c r="M237" s="5">
        <v>0</v>
      </c>
      <c r="N237" s="5">
        <f t="shared" si="18"/>
        <v>5</v>
      </c>
      <c r="O237" s="5">
        <f t="shared" si="26"/>
        <v>50</v>
      </c>
      <c r="P237" s="5" t="s">
        <v>10</v>
      </c>
      <c r="Q237" s="5" t="s">
        <v>7</v>
      </c>
      <c r="R237" s="5">
        <v>25</v>
      </c>
    </row>
    <row r="238" spans="1:24" x14ac:dyDescent="0.2">
      <c r="A238" s="9" t="s">
        <v>3</v>
      </c>
      <c r="B238" s="12">
        <v>28</v>
      </c>
      <c r="C238" s="12">
        <v>1</v>
      </c>
      <c r="D238" s="11">
        <v>0</v>
      </c>
      <c r="E238" s="11">
        <v>1256.4000000000001</v>
      </c>
      <c r="F238" s="11">
        <f t="shared" si="21"/>
        <v>0</v>
      </c>
      <c r="G238" s="11">
        <f t="shared" si="22"/>
        <v>937.02312000000006</v>
      </c>
      <c r="H238" s="11">
        <f t="shared" si="23"/>
        <v>0</v>
      </c>
      <c r="I238" s="11">
        <f t="shared" si="24"/>
        <v>0.92499814412635739</v>
      </c>
      <c r="J238" s="11">
        <f t="shared" si="25"/>
        <v>0.92499814412635739</v>
      </c>
      <c r="K238" s="5">
        <v>5</v>
      </c>
      <c r="L238" s="5">
        <v>3</v>
      </c>
      <c r="M238" s="5">
        <v>3</v>
      </c>
      <c r="N238" s="5">
        <f t="shared" si="18"/>
        <v>2</v>
      </c>
      <c r="O238" s="5">
        <f t="shared" si="26"/>
        <v>20</v>
      </c>
      <c r="P238" s="5" t="s">
        <v>10</v>
      </c>
      <c r="Q238" s="5" t="s">
        <v>7</v>
      </c>
      <c r="R238" s="5">
        <v>25</v>
      </c>
      <c r="V238" s="5">
        <v>8.5</v>
      </c>
      <c r="W238" s="5">
        <v>385</v>
      </c>
      <c r="X238" s="5">
        <v>8.8000000000000007</v>
      </c>
    </row>
    <row r="239" spans="1:24" x14ac:dyDescent="0.2">
      <c r="A239" s="9" t="s">
        <v>3</v>
      </c>
      <c r="B239" s="12">
        <v>28</v>
      </c>
      <c r="C239" s="12">
        <v>2</v>
      </c>
      <c r="D239" s="11">
        <v>0</v>
      </c>
      <c r="E239" s="11">
        <v>1256.4000000000001</v>
      </c>
      <c r="F239" s="11">
        <f t="shared" si="21"/>
        <v>0</v>
      </c>
      <c r="G239" s="11">
        <f t="shared" si="22"/>
        <v>937.02312000000006</v>
      </c>
      <c r="H239" s="11">
        <f t="shared" si="23"/>
        <v>0</v>
      </c>
      <c r="I239" s="11">
        <f t="shared" si="24"/>
        <v>0.92499814412635739</v>
      </c>
      <c r="J239" s="11">
        <f t="shared" si="25"/>
        <v>0.92499814412635739</v>
      </c>
      <c r="K239" s="5">
        <v>5</v>
      </c>
      <c r="L239" s="5">
        <v>2</v>
      </c>
      <c r="M239" s="5">
        <v>2</v>
      </c>
      <c r="N239" s="5">
        <f t="shared" si="18"/>
        <v>3</v>
      </c>
      <c r="O239" s="5">
        <f t="shared" si="26"/>
        <v>30</v>
      </c>
      <c r="P239" s="5" t="s">
        <v>10</v>
      </c>
      <c r="Q239" s="5" t="s">
        <v>7</v>
      </c>
      <c r="R239" s="5">
        <v>25</v>
      </c>
    </row>
    <row r="240" spans="1:24" x14ac:dyDescent="0.2">
      <c r="A240" s="9" t="s">
        <v>3</v>
      </c>
      <c r="B240" s="12">
        <v>28</v>
      </c>
      <c r="C240" s="12">
        <v>3</v>
      </c>
      <c r="D240" s="11">
        <v>0</v>
      </c>
      <c r="E240" s="11">
        <v>1256.4000000000001</v>
      </c>
      <c r="F240" s="11">
        <f t="shared" si="21"/>
        <v>0</v>
      </c>
      <c r="G240" s="11">
        <f t="shared" si="22"/>
        <v>937.02312000000006</v>
      </c>
      <c r="H240" s="11">
        <f t="shared" si="23"/>
        <v>0</v>
      </c>
      <c r="I240" s="11">
        <f t="shared" si="24"/>
        <v>0.92499814412635739</v>
      </c>
      <c r="J240" s="11">
        <f t="shared" si="25"/>
        <v>0.92499814412635739</v>
      </c>
      <c r="K240" s="5">
        <v>5</v>
      </c>
      <c r="L240" s="5">
        <v>0</v>
      </c>
      <c r="M240" s="5">
        <v>0</v>
      </c>
      <c r="N240" s="5">
        <f t="shared" si="18"/>
        <v>5</v>
      </c>
      <c r="O240" s="5">
        <f t="shared" si="26"/>
        <v>50</v>
      </c>
      <c r="P240" s="5" t="s">
        <v>10</v>
      </c>
      <c r="Q240" s="5" t="s">
        <v>7</v>
      </c>
      <c r="R240" s="5">
        <v>25</v>
      </c>
    </row>
    <row r="241" spans="1:24" x14ac:dyDescent="0.2">
      <c r="A241" s="9" t="s">
        <v>3</v>
      </c>
      <c r="B241" s="12">
        <v>28</v>
      </c>
      <c r="C241" s="12">
        <v>4</v>
      </c>
      <c r="D241" s="11">
        <v>0</v>
      </c>
      <c r="E241" s="11">
        <v>1256.4000000000001</v>
      </c>
      <c r="F241" s="11">
        <f t="shared" si="21"/>
        <v>0</v>
      </c>
      <c r="G241" s="11">
        <f t="shared" si="22"/>
        <v>937.02312000000006</v>
      </c>
      <c r="H241" s="11">
        <f t="shared" si="23"/>
        <v>0</v>
      </c>
      <c r="I241" s="11">
        <f t="shared" si="24"/>
        <v>0.92499814412635739</v>
      </c>
      <c r="J241" s="11">
        <f t="shared" si="25"/>
        <v>0.92499814412635739</v>
      </c>
      <c r="K241" s="5">
        <v>5</v>
      </c>
      <c r="L241" s="5">
        <v>1</v>
      </c>
      <c r="M241" s="5">
        <v>1</v>
      </c>
      <c r="N241" s="5">
        <f t="shared" si="18"/>
        <v>4</v>
      </c>
      <c r="O241" s="5">
        <f t="shared" si="26"/>
        <v>40</v>
      </c>
      <c r="P241" s="5" t="s">
        <v>10</v>
      </c>
      <c r="Q241" s="5" t="s">
        <v>7</v>
      </c>
      <c r="R241" s="5">
        <v>25</v>
      </c>
    </row>
    <row r="242" spans="1:24" x14ac:dyDescent="0.2">
      <c r="A242" s="9" t="s">
        <v>3</v>
      </c>
      <c r="B242" s="12">
        <v>29</v>
      </c>
      <c r="C242" s="12">
        <v>1</v>
      </c>
      <c r="D242" s="11">
        <v>0</v>
      </c>
      <c r="E242" s="11">
        <v>2512.8000000000002</v>
      </c>
      <c r="F242" s="11">
        <f t="shared" si="21"/>
        <v>0</v>
      </c>
      <c r="G242" s="11">
        <f t="shared" si="22"/>
        <v>1874.0462400000001</v>
      </c>
      <c r="H242" s="11">
        <f t="shared" si="23"/>
        <v>0</v>
      </c>
      <c r="I242" s="11">
        <f t="shared" si="24"/>
        <v>1.8499962882527148</v>
      </c>
      <c r="J242" s="11">
        <f t="shared" si="25"/>
        <v>1.8499962882527148</v>
      </c>
      <c r="K242" s="5">
        <v>5</v>
      </c>
      <c r="L242" s="5">
        <v>5</v>
      </c>
      <c r="M242" s="5">
        <v>5</v>
      </c>
      <c r="N242" s="5">
        <f t="shared" si="18"/>
        <v>0</v>
      </c>
      <c r="O242" s="5">
        <f t="shared" si="26"/>
        <v>0</v>
      </c>
      <c r="P242" s="5" t="s">
        <v>10</v>
      </c>
      <c r="Q242" s="5" t="s">
        <v>7</v>
      </c>
      <c r="R242" s="5">
        <v>25</v>
      </c>
      <c r="V242" s="5">
        <v>8.5</v>
      </c>
      <c r="W242" s="5">
        <v>381</v>
      </c>
      <c r="X242" s="5">
        <v>8.8000000000000007</v>
      </c>
    </row>
    <row r="243" spans="1:24" x14ac:dyDescent="0.2">
      <c r="A243" s="9" t="s">
        <v>3</v>
      </c>
      <c r="B243" s="12">
        <v>29</v>
      </c>
      <c r="C243" s="12">
        <v>2</v>
      </c>
      <c r="D243" s="11">
        <v>0</v>
      </c>
      <c r="E243" s="11">
        <v>2512.8000000000002</v>
      </c>
      <c r="F243" s="11">
        <f t="shared" si="21"/>
        <v>0</v>
      </c>
      <c r="G243" s="11">
        <f t="shared" si="22"/>
        <v>1874.0462400000001</v>
      </c>
      <c r="H243" s="11">
        <f t="shared" si="23"/>
        <v>0</v>
      </c>
      <c r="I243" s="11">
        <f t="shared" si="24"/>
        <v>1.8499962882527148</v>
      </c>
      <c r="J243" s="11">
        <f t="shared" si="25"/>
        <v>1.8499962882527148</v>
      </c>
      <c r="K243" s="5">
        <v>5</v>
      </c>
      <c r="L243" s="5">
        <v>5</v>
      </c>
      <c r="M243" s="5">
        <v>5</v>
      </c>
      <c r="N243" s="5">
        <f t="shared" si="18"/>
        <v>0</v>
      </c>
      <c r="O243" s="5">
        <f t="shared" si="26"/>
        <v>0</v>
      </c>
      <c r="P243" s="5" t="s">
        <v>10</v>
      </c>
      <c r="Q243" s="5" t="s">
        <v>7</v>
      </c>
      <c r="R243" s="5">
        <v>25</v>
      </c>
    </row>
    <row r="244" spans="1:24" x14ac:dyDescent="0.2">
      <c r="A244" s="9" t="s">
        <v>3</v>
      </c>
      <c r="B244" s="12">
        <v>29</v>
      </c>
      <c r="C244" s="12">
        <v>3</v>
      </c>
      <c r="D244" s="11">
        <v>0</v>
      </c>
      <c r="E244" s="11">
        <v>2512.8000000000002</v>
      </c>
      <c r="F244" s="11">
        <f t="shared" si="21"/>
        <v>0</v>
      </c>
      <c r="G244" s="11">
        <f t="shared" si="22"/>
        <v>1874.0462400000001</v>
      </c>
      <c r="H244" s="11">
        <f t="shared" si="23"/>
        <v>0</v>
      </c>
      <c r="I244" s="11">
        <f t="shared" si="24"/>
        <v>1.8499962882527148</v>
      </c>
      <c r="J244" s="11">
        <f t="shared" si="25"/>
        <v>1.8499962882527148</v>
      </c>
      <c r="K244" s="5">
        <v>5</v>
      </c>
      <c r="L244" s="5">
        <v>5</v>
      </c>
      <c r="M244" s="5">
        <v>5</v>
      </c>
      <c r="N244" s="5">
        <f t="shared" si="18"/>
        <v>0</v>
      </c>
      <c r="O244" s="5">
        <f t="shared" si="26"/>
        <v>0</v>
      </c>
      <c r="P244" s="5" t="s">
        <v>10</v>
      </c>
      <c r="Q244" s="5" t="s">
        <v>7</v>
      </c>
      <c r="R244" s="5">
        <v>25</v>
      </c>
    </row>
    <row r="245" spans="1:24" x14ac:dyDescent="0.2">
      <c r="A245" s="9" t="s">
        <v>3</v>
      </c>
      <c r="B245" s="12">
        <v>29</v>
      </c>
      <c r="C245" s="12">
        <v>4</v>
      </c>
      <c r="D245" s="11">
        <v>0</v>
      </c>
      <c r="E245" s="11">
        <v>2512.8000000000002</v>
      </c>
      <c r="F245" s="11">
        <f t="shared" si="21"/>
        <v>0</v>
      </c>
      <c r="G245" s="11">
        <f t="shared" si="22"/>
        <v>1874.0462400000001</v>
      </c>
      <c r="H245" s="11">
        <f t="shared" si="23"/>
        <v>0</v>
      </c>
      <c r="I245" s="11">
        <f t="shared" si="24"/>
        <v>1.8499962882527148</v>
      </c>
      <c r="J245" s="11">
        <f t="shared" si="25"/>
        <v>1.8499962882527148</v>
      </c>
      <c r="K245" s="5">
        <v>5</v>
      </c>
      <c r="L245" s="5">
        <v>5</v>
      </c>
      <c r="M245" s="5">
        <v>5</v>
      </c>
      <c r="N245" s="5">
        <f t="shared" si="18"/>
        <v>0</v>
      </c>
      <c r="O245" s="5">
        <f t="shared" si="26"/>
        <v>0</v>
      </c>
      <c r="P245" s="5" t="s">
        <v>10</v>
      </c>
      <c r="Q245" s="5" t="s">
        <v>7</v>
      </c>
      <c r="R245" s="5">
        <v>25</v>
      </c>
    </row>
    <row r="246" spans="1:24" x14ac:dyDescent="0.2">
      <c r="A246" s="9" t="s">
        <v>3</v>
      </c>
      <c r="B246" s="12">
        <v>30</v>
      </c>
      <c r="C246" s="12">
        <v>1</v>
      </c>
      <c r="D246" s="11">
        <v>0</v>
      </c>
      <c r="E246" s="11">
        <v>5025.6000000000004</v>
      </c>
      <c r="F246" s="11">
        <f t="shared" si="21"/>
        <v>0</v>
      </c>
      <c r="G246" s="11">
        <f t="shared" si="22"/>
        <v>3748.0924800000003</v>
      </c>
      <c r="H246" s="11">
        <f t="shared" si="23"/>
        <v>0</v>
      </c>
      <c r="I246" s="11">
        <f t="shared" si="24"/>
        <v>3.6999925765054296</v>
      </c>
      <c r="J246" s="11">
        <f t="shared" si="25"/>
        <v>3.6999925765054296</v>
      </c>
      <c r="K246" s="5">
        <v>5</v>
      </c>
      <c r="L246" s="5">
        <v>3</v>
      </c>
      <c r="M246" s="5">
        <v>5</v>
      </c>
      <c r="N246" s="5">
        <f t="shared" si="18"/>
        <v>2</v>
      </c>
      <c r="O246" s="5">
        <f t="shared" si="26"/>
        <v>20</v>
      </c>
      <c r="P246" s="5" t="s">
        <v>10</v>
      </c>
      <c r="Q246" s="5" t="s">
        <v>7</v>
      </c>
      <c r="R246" s="5">
        <v>25</v>
      </c>
      <c r="V246" s="5">
        <v>8.5</v>
      </c>
      <c r="W246" s="5">
        <v>376</v>
      </c>
      <c r="X246" s="5">
        <v>8.6999999999999993</v>
      </c>
    </row>
    <row r="247" spans="1:24" x14ac:dyDescent="0.2">
      <c r="A247" s="9" t="s">
        <v>3</v>
      </c>
      <c r="B247" s="12">
        <v>30</v>
      </c>
      <c r="C247" s="12">
        <v>2</v>
      </c>
      <c r="D247" s="11">
        <v>0</v>
      </c>
      <c r="E247" s="11">
        <v>5025.6000000000004</v>
      </c>
      <c r="F247" s="11">
        <f t="shared" si="21"/>
        <v>0</v>
      </c>
      <c r="G247" s="11">
        <f t="shared" si="22"/>
        <v>3748.0924800000003</v>
      </c>
      <c r="H247" s="11">
        <f t="shared" si="23"/>
        <v>0</v>
      </c>
      <c r="I247" s="11">
        <f t="shared" si="24"/>
        <v>3.6999925765054296</v>
      </c>
      <c r="J247" s="11">
        <f t="shared" si="25"/>
        <v>3.6999925765054296</v>
      </c>
      <c r="K247" s="5">
        <v>5</v>
      </c>
      <c r="L247" s="5">
        <v>5</v>
      </c>
      <c r="M247" s="5">
        <v>5</v>
      </c>
      <c r="N247" s="5">
        <f t="shared" si="18"/>
        <v>0</v>
      </c>
      <c r="O247" s="5">
        <f t="shared" si="26"/>
        <v>0</v>
      </c>
      <c r="P247" s="5" t="s">
        <v>10</v>
      </c>
      <c r="Q247" s="5" t="s">
        <v>7</v>
      </c>
      <c r="R247" s="5">
        <v>25</v>
      </c>
    </row>
    <row r="248" spans="1:24" x14ac:dyDescent="0.2">
      <c r="A248" s="9" t="s">
        <v>3</v>
      </c>
      <c r="B248" s="12">
        <v>30</v>
      </c>
      <c r="C248" s="12">
        <v>3</v>
      </c>
      <c r="D248" s="11">
        <v>0</v>
      </c>
      <c r="E248" s="11">
        <v>5025.6000000000004</v>
      </c>
      <c r="F248" s="11">
        <f t="shared" si="21"/>
        <v>0</v>
      </c>
      <c r="G248" s="11">
        <f t="shared" si="22"/>
        <v>3748.0924800000003</v>
      </c>
      <c r="H248" s="11">
        <f t="shared" si="23"/>
        <v>0</v>
      </c>
      <c r="I248" s="11">
        <f t="shared" si="24"/>
        <v>3.6999925765054296</v>
      </c>
      <c r="J248" s="11">
        <f t="shared" si="25"/>
        <v>3.6999925765054296</v>
      </c>
      <c r="K248" s="5">
        <v>5</v>
      </c>
      <c r="L248" s="5">
        <v>5</v>
      </c>
      <c r="M248" s="5">
        <v>5</v>
      </c>
      <c r="N248" s="5">
        <f t="shared" si="18"/>
        <v>0</v>
      </c>
      <c r="O248" s="5">
        <f t="shared" si="26"/>
        <v>0</v>
      </c>
      <c r="P248" s="5" t="s">
        <v>10</v>
      </c>
      <c r="Q248" s="5" t="s">
        <v>7</v>
      </c>
      <c r="R248" s="5">
        <v>25</v>
      </c>
    </row>
    <row r="249" spans="1:24" x14ac:dyDescent="0.2">
      <c r="A249" s="9" t="s">
        <v>3</v>
      </c>
      <c r="B249" s="12">
        <v>30</v>
      </c>
      <c r="C249" s="12">
        <v>4</v>
      </c>
      <c r="D249" s="11">
        <v>0</v>
      </c>
      <c r="E249" s="11">
        <v>5025.6000000000004</v>
      </c>
      <c r="F249" s="11">
        <f t="shared" si="21"/>
        <v>0</v>
      </c>
      <c r="G249" s="11">
        <f t="shared" si="22"/>
        <v>3748.0924800000003</v>
      </c>
      <c r="H249" s="11">
        <f t="shared" si="23"/>
        <v>0</v>
      </c>
      <c r="I249" s="11">
        <f t="shared" si="24"/>
        <v>3.6999925765054296</v>
      </c>
      <c r="J249" s="11">
        <f t="shared" si="25"/>
        <v>3.6999925765054296</v>
      </c>
      <c r="K249" s="5">
        <v>5</v>
      </c>
      <c r="L249" s="5">
        <v>5</v>
      </c>
      <c r="M249" s="5">
        <v>5</v>
      </c>
      <c r="N249" s="5">
        <f t="shared" si="18"/>
        <v>0</v>
      </c>
      <c r="O249" s="5">
        <f t="shared" si="26"/>
        <v>0</v>
      </c>
      <c r="P249" s="5" t="s">
        <v>10</v>
      </c>
      <c r="Q249" s="5" t="s">
        <v>7</v>
      </c>
      <c r="R249" s="5">
        <v>25</v>
      </c>
    </row>
    <row r="250" spans="1:24" x14ac:dyDescent="0.2">
      <c r="A250" s="9" t="s">
        <v>0</v>
      </c>
      <c r="B250" s="12">
        <v>0</v>
      </c>
      <c r="C250" s="12">
        <v>1</v>
      </c>
      <c r="D250" s="11">
        <v>0</v>
      </c>
      <c r="E250" s="11">
        <v>0</v>
      </c>
      <c r="F250" s="11">
        <f>D250*0.5875</f>
        <v>0</v>
      </c>
      <c r="G250" s="11">
        <f>E250*0.7542</f>
        <v>0</v>
      </c>
      <c r="H250" s="11">
        <f>F250/595.5</f>
        <v>0</v>
      </c>
      <c r="I250" s="11">
        <f>G250/5667</f>
        <v>0</v>
      </c>
      <c r="J250" s="11">
        <f>SUM(H250:I250)</f>
        <v>0</v>
      </c>
      <c r="K250" s="5">
        <v>10</v>
      </c>
      <c r="L250" s="5">
        <v>0</v>
      </c>
      <c r="M250" s="5">
        <v>0</v>
      </c>
      <c r="N250" s="5">
        <f t="shared" si="18"/>
        <v>10</v>
      </c>
      <c r="O250" s="5">
        <f t="shared" si="26"/>
        <v>100</v>
      </c>
      <c r="P250" s="5" t="s">
        <v>6</v>
      </c>
      <c r="Q250" s="5" t="s">
        <v>11</v>
      </c>
      <c r="R250" s="5">
        <v>23</v>
      </c>
      <c r="S250" s="5">
        <v>8.3000000000000007</v>
      </c>
      <c r="T250" s="5">
        <v>374</v>
      </c>
      <c r="U250" s="5">
        <v>8.6</v>
      </c>
      <c r="V250" s="5">
        <v>8.3000000000000007</v>
      </c>
      <c r="W250" s="5">
        <v>381</v>
      </c>
      <c r="X250" s="5">
        <v>7.4</v>
      </c>
    </row>
    <row r="251" spans="1:24" x14ac:dyDescent="0.2">
      <c r="A251" s="9" t="s">
        <v>0</v>
      </c>
      <c r="B251" s="12">
        <v>0</v>
      </c>
      <c r="C251" s="5">
        <v>2</v>
      </c>
      <c r="D251" s="11">
        <v>0</v>
      </c>
      <c r="E251" s="11">
        <v>0</v>
      </c>
      <c r="F251" s="11">
        <f t="shared" ref="F251:F311" si="27">D251*0.5875</f>
        <v>0</v>
      </c>
      <c r="G251" s="11">
        <f t="shared" ref="G251:G311" si="28">E251*0.7542</f>
        <v>0</v>
      </c>
      <c r="H251" s="11">
        <f t="shared" ref="H251:H311" si="29">F251/595.5</f>
        <v>0</v>
      </c>
      <c r="I251" s="11">
        <f t="shared" ref="I251:I311" si="30">G251/5667</f>
        <v>0</v>
      </c>
      <c r="J251" s="11">
        <f t="shared" si="25"/>
        <v>0</v>
      </c>
      <c r="K251" s="5">
        <v>10</v>
      </c>
      <c r="L251" s="5">
        <v>0</v>
      </c>
      <c r="M251" s="5">
        <v>0</v>
      </c>
      <c r="N251" s="5">
        <f t="shared" si="18"/>
        <v>10</v>
      </c>
      <c r="O251" s="5">
        <f t="shared" si="26"/>
        <v>100</v>
      </c>
      <c r="P251" s="5" t="s">
        <v>6</v>
      </c>
      <c r="Q251" s="5" t="s">
        <v>11</v>
      </c>
      <c r="R251" s="5">
        <v>23</v>
      </c>
      <c r="V251" s="5">
        <v>8.3000000000000007</v>
      </c>
      <c r="W251" s="5">
        <v>386</v>
      </c>
      <c r="X251" s="5">
        <v>7.5</v>
      </c>
    </row>
    <row r="252" spans="1:24" x14ac:dyDescent="0.2">
      <c r="A252" s="9" t="s">
        <v>0</v>
      </c>
      <c r="B252" s="12">
        <v>1</v>
      </c>
      <c r="C252" s="12">
        <v>1</v>
      </c>
      <c r="D252" s="11">
        <v>45.4</v>
      </c>
      <c r="E252" s="11">
        <v>0</v>
      </c>
      <c r="F252" s="11">
        <f t="shared" si="27"/>
        <v>26.672499999999999</v>
      </c>
      <c r="G252" s="11">
        <f t="shared" si="28"/>
        <v>0</v>
      </c>
      <c r="H252" s="11">
        <f t="shared" si="29"/>
        <v>4.4790092359361877E-2</v>
      </c>
      <c r="I252" s="11">
        <f t="shared" si="30"/>
        <v>0</v>
      </c>
      <c r="J252" s="11">
        <f t="shared" si="25"/>
        <v>4.4790092359361877E-2</v>
      </c>
      <c r="K252" s="5">
        <v>10</v>
      </c>
      <c r="L252" s="5">
        <v>0</v>
      </c>
      <c r="M252" s="5">
        <v>0</v>
      </c>
      <c r="N252" s="5">
        <f t="shared" si="18"/>
        <v>10</v>
      </c>
      <c r="O252" s="5">
        <f t="shared" si="26"/>
        <v>100</v>
      </c>
      <c r="P252" s="5" t="s">
        <v>6</v>
      </c>
      <c r="Q252" s="5" t="s">
        <v>11</v>
      </c>
      <c r="R252" s="5">
        <v>23</v>
      </c>
      <c r="S252" s="5">
        <v>8.3000000000000007</v>
      </c>
      <c r="T252" s="5">
        <v>375</v>
      </c>
      <c r="U252" s="5">
        <v>8.6</v>
      </c>
      <c r="V252" s="5">
        <v>8.3000000000000007</v>
      </c>
      <c r="W252" s="5">
        <v>361</v>
      </c>
      <c r="X252" s="5">
        <v>7.3</v>
      </c>
    </row>
    <row r="253" spans="1:24" x14ac:dyDescent="0.2">
      <c r="A253" s="9" t="s">
        <v>0</v>
      </c>
      <c r="B253" s="12">
        <v>1</v>
      </c>
      <c r="C253" s="5">
        <v>2</v>
      </c>
      <c r="D253" s="11">
        <v>45.4</v>
      </c>
      <c r="E253" s="11">
        <v>0</v>
      </c>
      <c r="F253" s="11">
        <f t="shared" si="27"/>
        <v>26.672499999999999</v>
      </c>
      <c r="G253" s="11">
        <f t="shared" si="28"/>
        <v>0</v>
      </c>
      <c r="H253" s="11">
        <f t="shared" si="29"/>
        <v>4.4790092359361877E-2</v>
      </c>
      <c r="I253" s="11">
        <f t="shared" si="30"/>
        <v>0</v>
      </c>
      <c r="J253" s="11">
        <f t="shared" si="25"/>
        <v>4.4790092359361877E-2</v>
      </c>
      <c r="K253" s="5">
        <v>10</v>
      </c>
      <c r="L253" s="5">
        <v>0</v>
      </c>
      <c r="M253" s="5">
        <v>0</v>
      </c>
      <c r="N253" s="5">
        <f t="shared" si="18"/>
        <v>10</v>
      </c>
      <c r="O253" s="5">
        <f t="shared" si="26"/>
        <v>100</v>
      </c>
      <c r="P253" s="5" t="s">
        <v>6</v>
      </c>
      <c r="Q253" s="5" t="s">
        <v>11</v>
      </c>
      <c r="R253" s="5">
        <v>23</v>
      </c>
      <c r="V253" s="5">
        <v>8.3000000000000007</v>
      </c>
      <c r="W253" s="5">
        <v>383</v>
      </c>
      <c r="X253" s="5">
        <v>7.6</v>
      </c>
    </row>
    <row r="254" spans="1:24" x14ac:dyDescent="0.2">
      <c r="A254" s="9" t="s">
        <v>0</v>
      </c>
      <c r="B254" s="12">
        <v>2</v>
      </c>
      <c r="C254" s="12">
        <v>1</v>
      </c>
      <c r="D254" s="11">
        <v>90.8</v>
      </c>
      <c r="E254" s="11">
        <v>0</v>
      </c>
      <c r="F254" s="11">
        <f t="shared" si="27"/>
        <v>53.344999999999999</v>
      </c>
      <c r="G254" s="11">
        <f t="shared" si="28"/>
        <v>0</v>
      </c>
      <c r="H254" s="11">
        <f t="shared" si="29"/>
        <v>8.9580184718723754E-2</v>
      </c>
      <c r="I254" s="11">
        <f t="shared" si="30"/>
        <v>0</v>
      </c>
      <c r="J254" s="11">
        <f t="shared" si="25"/>
        <v>8.9580184718723754E-2</v>
      </c>
      <c r="K254" s="5">
        <v>10</v>
      </c>
      <c r="L254" s="5">
        <v>1</v>
      </c>
      <c r="M254" s="5">
        <v>2</v>
      </c>
      <c r="N254" s="5">
        <f t="shared" si="18"/>
        <v>9</v>
      </c>
      <c r="O254" s="5">
        <f t="shared" si="26"/>
        <v>90</v>
      </c>
      <c r="P254" s="5" t="s">
        <v>6</v>
      </c>
      <c r="Q254" s="5" t="s">
        <v>11</v>
      </c>
      <c r="R254" s="5">
        <v>23</v>
      </c>
      <c r="V254" s="5">
        <v>8.3000000000000007</v>
      </c>
      <c r="W254" s="5">
        <v>365</v>
      </c>
      <c r="X254" s="5">
        <v>7.5</v>
      </c>
    </row>
    <row r="255" spans="1:24" x14ac:dyDescent="0.2">
      <c r="A255" s="9" t="s">
        <v>0</v>
      </c>
      <c r="B255" s="12">
        <v>2</v>
      </c>
      <c r="C255" s="5">
        <v>2</v>
      </c>
      <c r="D255" s="11">
        <v>90.8</v>
      </c>
      <c r="E255" s="11">
        <v>0</v>
      </c>
      <c r="F255" s="11">
        <f t="shared" si="27"/>
        <v>53.344999999999999</v>
      </c>
      <c r="G255" s="11">
        <f t="shared" si="28"/>
        <v>0</v>
      </c>
      <c r="H255" s="11">
        <f t="shared" si="29"/>
        <v>8.9580184718723754E-2</v>
      </c>
      <c r="I255" s="11">
        <f t="shared" si="30"/>
        <v>0</v>
      </c>
      <c r="J255" s="11">
        <f t="shared" si="25"/>
        <v>8.9580184718723754E-2</v>
      </c>
      <c r="K255" s="5">
        <v>10</v>
      </c>
      <c r="L255" s="5">
        <v>0</v>
      </c>
      <c r="M255" s="5">
        <v>1</v>
      </c>
      <c r="N255" s="5">
        <f t="shared" si="18"/>
        <v>10</v>
      </c>
      <c r="O255" s="5">
        <f t="shared" si="26"/>
        <v>100</v>
      </c>
      <c r="P255" s="5" t="s">
        <v>6</v>
      </c>
      <c r="Q255" s="5" t="s">
        <v>11</v>
      </c>
      <c r="R255" s="5">
        <v>23</v>
      </c>
      <c r="V255" s="5">
        <v>8.3000000000000007</v>
      </c>
      <c r="W255" s="5">
        <v>393</v>
      </c>
      <c r="X255" s="5">
        <v>7.6</v>
      </c>
    </row>
    <row r="256" spans="1:24" x14ac:dyDescent="0.2">
      <c r="A256" s="9" t="s">
        <v>0</v>
      </c>
      <c r="B256" s="12">
        <v>3</v>
      </c>
      <c r="C256" s="12">
        <v>1</v>
      </c>
      <c r="D256" s="11">
        <v>181.6</v>
      </c>
      <c r="E256" s="11">
        <v>0</v>
      </c>
      <c r="F256" s="11">
        <f t="shared" si="27"/>
        <v>106.69</v>
      </c>
      <c r="G256" s="11">
        <f t="shared" si="28"/>
        <v>0</v>
      </c>
      <c r="H256" s="11">
        <f t="shared" si="29"/>
        <v>0.17916036943744751</v>
      </c>
      <c r="I256" s="11">
        <f t="shared" si="30"/>
        <v>0</v>
      </c>
      <c r="J256" s="11">
        <f t="shared" si="25"/>
        <v>0.17916036943744751</v>
      </c>
      <c r="K256" s="5">
        <v>10</v>
      </c>
      <c r="L256" s="5">
        <v>1</v>
      </c>
      <c r="M256" s="5">
        <v>2</v>
      </c>
      <c r="N256" s="5">
        <f t="shared" si="18"/>
        <v>9</v>
      </c>
      <c r="O256" s="5">
        <f t="shared" si="26"/>
        <v>90</v>
      </c>
      <c r="P256" s="5" t="s">
        <v>6</v>
      </c>
      <c r="Q256" s="5" t="s">
        <v>11</v>
      </c>
      <c r="R256" s="5">
        <v>23</v>
      </c>
      <c r="V256" s="5">
        <v>8.3000000000000007</v>
      </c>
      <c r="W256" s="5">
        <v>416</v>
      </c>
      <c r="X256" s="5">
        <v>7.7</v>
      </c>
    </row>
    <row r="257" spans="1:24" x14ac:dyDescent="0.2">
      <c r="A257" s="9" t="s">
        <v>0</v>
      </c>
      <c r="B257" s="12">
        <v>3</v>
      </c>
      <c r="C257" s="5">
        <v>2</v>
      </c>
      <c r="D257" s="11">
        <v>181.6</v>
      </c>
      <c r="E257" s="11">
        <v>0</v>
      </c>
      <c r="F257" s="11">
        <f t="shared" si="27"/>
        <v>106.69</v>
      </c>
      <c r="G257" s="11">
        <f t="shared" si="28"/>
        <v>0</v>
      </c>
      <c r="H257" s="11">
        <f t="shared" si="29"/>
        <v>0.17916036943744751</v>
      </c>
      <c r="I257" s="11">
        <f t="shared" si="30"/>
        <v>0</v>
      </c>
      <c r="J257" s="11">
        <f t="shared" si="25"/>
        <v>0.17916036943744751</v>
      </c>
      <c r="K257" s="5">
        <v>10</v>
      </c>
      <c r="L257" s="5">
        <v>0</v>
      </c>
      <c r="M257" s="5">
        <v>1</v>
      </c>
      <c r="N257" s="5">
        <f t="shared" si="18"/>
        <v>10</v>
      </c>
      <c r="O257" s="5">
        <f t="shared" si="26"/>
        <v>100</v>
      </c>
      <c r="P257" s="5" t="s">
        <v>6</v>
      </c>
      <c r="Q257" s="5" t="s">
        <v>11</v>
      </c>
      <c r="R257" s="5">
        <v>23</v>
      </c>
      <c r="V257" s="5">
        <v>8.3000000000000007</v>
      </c>
      <c r="W257" s="5">
        <v>373</v>
      </c>
      <c r="X257" s="5">
        <v>7.6</v>
      </c>
    </row>
    <row r="258" spans="1:24" x14ac:dyDescent="0.2">
      <c r="A258" s="9" t="s">
        <v>0</v>
      </c>
      <c r="B258" s="12">
        <v>4</v>
      </c>
      <c r="C258" s="12">
        <v>1</v>
      </c>
      <c r="D258" s="11">
        <v>363.2</v>
      </c>
      <c r="E258" s="11">
        <v>0</v>
      </c>
      <c r="F258" s="11">
        <f t="shared" si="27"/>
        <v>213.38</v>
      </c>
      <c r="G258" s="11">
        <f t="shared" si="28"/>
        <v>0</v>
      </c>
      <c r="H258" s="11">
        <f t="shared" si="29"/>
        <v>0.35832073887489502</v>
      </c>
      <c r="I258" s="11">
        <f t="shared" si="30"/>
        <v>0</v>
      </c>
      <c r="J258" s="11">
        <f t="shared" si="25"/>
        <v>0.35832073887489502</v>
      </c>
      <c r="K258" s="5">
        <v>10</v>
      </c>
      <c r="L258" s="5">
        <v>1</v>
      </c>
      <c r="M258" s="5">
        <v>4</v>
      </c>
      <c r="N258" s="5">
        <f t="shared" si="18"/>
        <v>9</v>
      </c>
      <c r="O258" s="5">
        <f t="shared" si="26"/>
        <v>90</v>
      </c>
      <c r="P258" s="5" t="s">
        <v>6</v>
      </c>
      <c r="Q258" s="5" t="s">
        <v>11</v>
      </c>
      <c r="R258" s="5">
        <v>23</v>
      </c>
      <c r="V258" s="5">
        <v>8.1999999999999993</v>
      </c>
      <c r="W258" s="5">
        <v>367</v>
      </c>
      <c r="X258" s="5">
        <v>7.4</v>
      </c>
    </row>
    <row r="259" spans="1:24" x14ac:dyDescent="0.2">
      <c r="A259" s="9" t="s">
        <v>0</v>
      </c>
      <c r="B259" s="12">
        <v>4</v>
      </c>
      <c r="C259" s="5">
        <v>2</v>
      </c>
      <c r="D259" s="11">
        <v>363.2</v>
      </c>
      <c r="E259" s="11">
        <v>0</v>
      </c>
      <c r="F259" s="11">
        <f t="shared" si="27"/>
        <v>213.38</v>
      </c>
      <c r="G259" s="11">
        <f t="shared" si="28"/>
        <v>0</v>
      </c>
      <c r="H259" s="11">
        <f t="shared" si="29"/>
        <v>0.35832073887489502</v>
      </c>
      <c r="I259" s="11">
        <f t="shared" si="30"/>
        <v>0</v>
      </c>
      <c r="J259" s="11">
        <f t="shared" ref="J259:J311" si="31">SUM(H259:I259)</f>
        <v>0.35832073887489502</v>
      </c>
      <c r="K259" s="5">
        <v>10</v>
      </c>
      <c r="L259" s="5">
        <v>1</v>
      </c>
      <c r="M259" s="5">
        <v>3</v>
      </c>
      <c r="N259" s="5">
        <f t="shared" si="18"/>
        <v>9</v>
      </c>
      <c r="O259" s="5">
        <f t="shared" ref="O259:O311" si="32">N259*10</f>
        <v>90</v>
      </c>
      <c r="P259" s="5" t="s">
        <v>6</v>
      </c>
      <c r="Q259" s="5" t="s">
        <v>11</v>
      </c>
      <c r="R259" s="5">
        <v>23</v>
      </c>
      <c r="V259" s="5">
        <v>8.1999999999999993</v>
      </c>
      <c r="W259" s="5">
        <v>369</v>
      </c>
      <c r="X259" s="5">
        <v>7.5</v>
      </c>
    </row>
    <row r="260" spans="1:24" x14ac:dyDescent="0.2">
      <c r="A260" s="9" t="s">
        <v>0</v>
      </c>
      <c r="B260" s="12">
        <v>5</v>
      </c>
      <c r="C260" s="12">
        <v>1</v>
      </c>
      <c r="D260" s="11">
        <v>726.4</v>
      </c>
      <c r="E260" s="11">
        <v>0</v>
      </c>
      <c r="F260" s="11">
        <f t="shared" si="27"/>
        <v>426.76</v>
      </c>
      <c r="G260" s="11">
        <f t="shared" si="28"/>
        <v>0</v>
      </c>
      <c r="H260" s="11">
        <f t="shared" si="29"/>
        <v>0.71664147774979003</v>
      </c>
      <c r="I260" s="11">
        <f t="shared" si="30"/>
        <v>0</v>
      </c>
      <c r="J260" s="11">
        <f t="shared" si="31"/>
        <v>0.71664147774979003</v>
      </c>
      <c r="K260" s="5">
        <v>10</v>
      </c>
      <c r="L260" s="5">
        <v>1</v>
      </c>
      <c r="M260" s="5">
        <v>10</v>
      </c>
      <c r="N260" s="5">
        <f t="shared" si="18"/>
        <v>9</v>
      </c>
      <c r="O260" s="5">
        <f t="shared" si="32"/>
        <v>90</v>
      </c>
      <c r="P260" s="5" t="s">
        <v>6</v>
      </c>
      <c r="Q260" s="5" t="s">
        <v>11</v>
      </c>
      <c r="R260" s="5">
        <v>23</v>
      </c>
      <c r="V260" s="5">
        <v>8.3000000000000007</v>
      </c>
      <c r="W260" s="5">
        <v>356</v>
      </c>
      <c r="X260" s="5">
        <v>7.5</v>
      </c>
    </row>
    <row r="261" spans="1:24" x14ac:dyDescent="0.2">
      <c r="A261" s="9" t="s">
        <v>0</v>
      </c>
      <c r="B261" s="12">
        <v>5</v>
      </c>
      <c r="C261" s="5">
        <v>2</v>
      </c>
      <c r="D261" s="11">
        <v>726.4</v>
      </c>
      <c r="E261" s="11">
        <v>0</v>
      </c>
      <c r="F261" s="11">
        <f t="shared" si="27"/>
        <v>426.76</v>
      </c>
      <c r="G261" s="11">
        <f t="shared" si="28"/>
        <v>0</v>
      </c>
      <c r="H261" s="11">
        <f t="shared" si="29"/>
        <v>0.71664147774979003</v>
      </c>
      <c r="I261" s="11">
        <f t="shared" si="30"/>
        <v>0</v>
      </c>
      <c r="J261" s="11">
        <f t="shared" si="31"/>
        <v>0.71664147774979003</v>
      </c>
      <c r="K261" s="5">
        <v>10</v>
      </c>
      <c r="L261" s="5">
        <v>1</v>
      </c>
      <c r="M261" s="5">
        <v>10</v>
      </c>
      <c r="N261" s="5">
        <f t="shared" si="18"/>
        <v>9</v>
      </c>
      <c r="O261" s="5">
        <f t="shared" si="32"/>
        <v>90</v>
      </c>
      <c r="P261" s="5" t="s">
        <v>6</v>
      </c>
      <c r="Q261" s="5" t="s">
        <v>11</v>
      </c>
      <c r="R261" s="5">
        <v>23</v>
      </c>
      <c r="V261" s="5">
        <v>8.1999999999999993</v>
      </c>
      <c r="W261" s="5">
        <v>359</v>
      </c>
      <c r="X261" s="5">
        <v>7.6</v>
      </c>
    </row>
    <row r="262" spans="1:24" x14ac:dyDescent="0.2">
      <c r="A262" s="9" t="s">
        <v>0</v>
      </c>
      <c r="B262" s="12">
        <v>6</v>
      </c>
      <c r="C262" s="12">
        <v>1</v>
      </c>
      <c r="D262" s="11">
        <v>1452.8</v>
      </c>
      <c r="E262" s="11">
        <v>0</v>
      </c>
      <c r="F262" s="11">
        <f t="shared" si="27"/>
        <v>853.52</v>
      </c>
      <c r="G262" s="11">
        <f t="shared" si="28"/>
        <v>0</v>
      </c>
      <c r="H262" s="11">
        <f t="shared" si="29"/>
        <v>1.4332829554995801</v>
      </c>
      <c r="I262" s="11">
        <f t="shared" si="30"/>
        <v>0</v>
      </c>
      <c r="J262" s="11">
        <f t="shared" si="31"/>
        <v>1.4332829554995801</v>
      </c>
      <c r="K262" s="5">
        <v>10</v>
      </c>
      <c r="L262" s="5">
        <v>8</v>
      </c>
      <c r="M262" s="5">
        <v>10</v>
      </c>
      <c r="N262" s="5">
        <f t="shared" si="18"/>
        <v>2</v>
      </c>
      <c r="O262" s="5">
        <f t="shared" si="32"/>
        <v>20</v>
      </c>
      <c r="P262" s="5" t="s">
        <v>6</v>
      </c>
      <c r="Q262" s="5" t="s">
        <v>11</v>
      </c>
      <c r="R262" s="5">
        <v>23</v>
      </c>
      <c r="V262" s="5">
        <v>8.1999999999999993</v>
      </c>
      <c r="W262" s="5">
        <v>377</v>
      </c>
      <c r="X262" s="5">
        <v>7.6</v>
      </c>
    </row>
    <row r="263" spans="1:24" x14ac:dyDescent="0.2">
      <c r="A263" s="9" t="s">
        <v>0</v>
      </c>
      <c r="B263" s="12">
        <v>6</v>
      </c>
      <c r="C263" s="5">
        <v>2</v>
      </c>
      <c r="D263" s="11">
        <v>1452.8</v>
      </c>
      <c r="E263" s="11">
        <v>0</v>
      </c>
      <c r="F263" s="11">
        <f t="shared" si="27"/>
        <v>853.52</v>
      </c>
      <c r="G263" s="11">
        <f t="shared" si="28"/>
        <v>0</v>
      </c>
      <c r="H263" s="11">
        <f t="shared" si="29"/>
        <v>1.4332829554995801</v>
      </c>
      <c r="I263" s="11">
        <f t="shared" si="30"/>
        <v>0</v>
      </c>
      <c r="J263" s="11">
        <f t="shared" si="31"/>
        <v>1.4332829554995801</v>
      </c>
      <c r="K263" s="5">
        <v>10</v>
      </c>
      <c r="L263" s="5">
        <v>9</v>
      </c>
      <c r="M263" s="5">
        <v>10</v>
      </c>
      <c r="N263" s="5">
        <f t="shared" si="18"/>
        <v>1</v>
      </c>
      <c r="O263" s="5">
        <f t="shared" si="32"/>
        <v>10</v>
      </c>
      <c r="P263" s="5" t="s">
        <v>6</v>
      </c>
      <c r="Q263" s="5" t="s">
        <v>11</v>
      </c>
      <c r="R263" s="5">
        <v>23</v>
      </c>
      <c r="V263" s="5">
        <v>8.1999999999999993</v>
      </c>
      <c r="W263" s="5">
        <v>392</v>
      </c>
      <c r="X263" s="5">
        <v>7.5</v>
      </c>
    </row>
    <row r="264" spans="1:24" x14ac:dyDescent="0.2">
      <c r="A264" s="9" t="s">
        <v>0</v>
      </c>
      <c r="B264" s="12">
        <v>7</v>
      </c>
      <c r="C264" s="12">
        <v>1</v>
      </c>
      <c r="D264" s="11">
        <v>30.4</v>
      </c>
      <c r="E264" s="11">
        <v>103.1</v>
      </c>
      <c r="F264" s="11">
        <f t="shared" si="27"/>
        <v>17.86</v>
      </c>
      <c r="G264" s="11">
        <f t="shared" si="28"/>
        <v>77.758019999999988</v>
      </c>
      <c r="H264" s="11">
        <f t="shared" si="29"/>
        <v>2.9991603694374473E-2</v>
      </c>
      <c r="I264" s="11">
        <f t="shared" si="30"/>
        <v>1.3721196400211751E-2</v>
      </c>
      <c r="J264" s="11">
        <f t="shared" si="31"/>
        <v>4.3712800094586224E-2</v>
      </c>
      <c r="K264" s="5">
        <v>10</v>
      </c>
      <c r="L264" s="5">
        <v>0</v>
      </c>
      <c r="M264" s="5">
        <v>0</v>
      </c>
      <c r="N264" s="5">
        <f t="shared" si="18"/>
        <v>10</v>
      </c>
      <c r="O264" s="5">
        <f t="shared" si="32"/>
        <v>100</v>
      </c>
      <c r="P264" s="5" t="s">
        <v>6</v>
      </c>
      <c r="Q264" s="5" t="s">
        <v>11</v>
      </c>
      <c r="R264" s="5">
        <v>23</v>
      </c>
      <c r="S264" s="5">
        <v>8.3000000000000007</v>
      </c>
      <c r="T264" s="5">
        <v>374</v>
      </c>
      <c r="U264" s="5">
        <v>8.6999999999999993</v>
      </c>
      <c r="V264" s="5">
        <v>8.1999999999999993</v>
      </c>
      <c r="W264" s="5">
        <v>393</v>
      </c>
      <c r="X264" s="5">
        <v>7.3</v>
      </c>
    </row>
    <row r="265" spans="1:24" x14ac:dyDescent="0.2">
      <c r="A265" s="9" t="s">
        <v>0</v>
      </c>
      <c r="B265" s="12">
        <v>7</v>
      </c>
      <c r="C265" s="5">
        <v>2</v>
      </c>
      <c r="D265" s="11">
        <v>30.4</v>
      </c>
      <c r="E265" s="11">
        <v>103.1</v>
      </c>
      <c r="F265" s="11">
        <f t="shared" si="27"/>
        <v>17.86</v>
      </c>
      <c r="G265" s="11">
        <f t="shared" si="28"/>
        <v>77.758019999999988</v>
      </c>
      <c r="H265" s="11">
        <f t="shared" si="29"/>
        <v>2.9991603694374473E-2</v>
      </c>
      <c r="I265" s="11">
        <f t="shared" si="30"/>
        <v>1.3721196400211751E-2</v>
      </c>
      <c r="J265" s="11">
        <f t="shared" si="31"/>
        <v>4.3712800094586224E-2</v>
      </c>
      <c r="K265" s="5">
        <v>10</v>
      </c>
      <c r="L265" s="5">
        <v>0</v>
      </c>
      <c r="M265" s="5">
        <v>0</v>
      </c>
      <c r="N265" s="5">
        <f t="shared" si="18"/>
        <v>10</v>
      </c>
      <c r="O265" s="5">
        <f t="shared" si="32"/>
        <v>100</v>
      </c>
      <c r="P265" s="5" t="s">
        <v>6</v>
      </c>
      <c r="Q265" s="5" t="s">
        <v>11</v>
      </c>
      <c r="R265" s="5">
        <v>23</v>
      </c>
      <c r="V265" s="5">
        <v>8.1999999999999993</v>
      </c>
      <c r="W265" s="5">
        <v>371</v>
      </c>
      <c r="X265" s="5">
        <v>7.3</v>
      </c>
    </row>
    <row r="266" spans="1:24" x14ac:dyDescent="0.2">
      <c r="A266" s="9" t="s">
        <v>0</v>
      </c>
      <c r="B266" s="12">
        <v>8</v>
      </c>
      <c r="C266" s="12">
        <v>1</v>
      </c>
      <c r="D266" s="11">
        <v>60.8</v>
      </c>
      <c r="E266" s="11">
        <v>206.2</v>
      </c>
      <c r="F266" s="11">
        <f t="shared" si="27"/>
        <v>35.72</v>
      </c>
      <c r="G266" s="11">
        <f t="shared" si="28"/>
        <v>155.51603999999998</v>
      </c>
      <c r="H266" s="11">
        <f t="shared" si="29"/>
        <v>5.9983207388748946E-2</v>
      </c>
      <c r="I266" s="11">
        <f t="shared" si="30"/>
        <v>2.7442392800423501E-2</v>
      </c>
      <c r="J266" s="11">
        <f t="shared" si="31"/>
        <v>8.7425600189172448E-2</v>
      </c>
      <c r="K266" s="5">
        <v>10</v>
      </c>
      <c r="L266" s="5">
        <v>0</v>
      </c>
      <c r="M266" s="5">
        <v>2</v>
      </c>
      <c r="N266" s="5">
        <f t="shared" si="18"/>
        <v>10</v>
      </c>
      <c r="O266" s="5">
        <f t="shared" si="32"/>
        <v>100</v>
      </c>
      <c r="P266" s="5" t="s">
        <v>6</v>
      </c>
      <c r="Q266" s="5" t="s">
        <v>11</v>
      </c>
      <c r="R266" s="5">
        <v>23</v>
      </c>
      <c r="V266" s="5">
        <v>8.1999999999999993</v>
      </c>
      <c r="W266" s="5">
        <v>370</v>
      </c>
      <c r="X266" s="5">
        <v>7.3</v>
      </c>
    </row>
    <row r="267" spans="1:24" x14ac:dyDescent="0.2">
      <c r="A267" s="9" t="s">
        <v>0</v>
      </c>
      <c r="B267" s="12">
        <v>8</v>
      </c>
      <c r="C267" s="5">
        <v>2</v>
      </c>
      <c r="D267" s="11">
        <v>60.8</v>
      </c>
      <c r="E267" s="11">
        <v>206.2</v>
      </c>
      <c r="F267" s="11">
        <f t="shared" si="27"/>
        <v>35.72</v>
      </c>
      <c r="G267" s="11">
        <f t="shared" si="28"/>
        <v>155.51603999999998</v>
      </c>
      <c r="H267" s="11">
        <f t="shared" si="29"/>
        <v>5.9983207388748946E-2</v>
      </c>
      <c r="I267" s="11">
        <f t="shared" si="30"/>
        <v>2.7442392800423501E-2</v>
      </c>
      <c r="J267" s="11">
        <f t="shared" si="31"/>
        <v>8.7425600189172448E-2</v>
      </c>
      <c r="K267" s="5">
        <v>10</v>
      </c>
      <c r="L267" s="5">
        <v>0</v>
      </c>
      <c r="M267" s="5">
        <v>0</v>
      </c>
      <c r="N267" s="5">
        <f t="shared" si="18"/>
        <v>10</v>
      </c>
      <c r="O267" s="5">
        <f t="shared" si="32"/>
        <v>100</v>
      </c>
      <c r="P267" s="5" t="s">
        <v>6</v>
      </c>
      <c r="Q267" s="5" t="s">
        <v>11</v>
      </c>
      <c r="R267" s="5">
        <v>23</v>
      </c>
      <c r="V267" s="5">
        <v>8.1999999999999993</v>
      </c>
      <c r="W267" s="5">
        <v>361</v>
      </c>
      <c r="X267" s="5">
        <v>7.3</v>
      </c>
    </row>
    <row r="268" spans="1:24" x14ac:dyDescent="0.2">
      <c r="A268" s="9" t="s">
        <v>0</v>
      </c>
      <c r="B268" s="12">
        <v>9</v>
      </c>
      <c r="C268" s="12">
        <v>1</v>
      </c>
      <c r="D268" s="11">
        <v>121.7</v>
      </c>
      <c r="E268" s="11">
        <v>412.5</v>
      </c>
      <c r="F268" s="11">
        <f t="shared" si="27"/>
        <v>71.498750000000001</v>
      </c>
      <c r="G268" s="11">
        <f t="shared" si="28"/>
        <v>311.10750000000002</v>
      </c>
      <c r="H268" s="11">
        <f t="shared" si="29"/>
        <v>0.12006507136859781</v>
      </c>
      <c r="I268" s="11">
        <f t="shared" si="30"/>
        <v>5.4898094229751192E-2</v>
      </c>
      <c r="J268" s="11">
        <f t="shared" si="31"/>
        <v>0.17496316559834901</v>
      </c>
      <c r="K268" s="5">
        <v>10</v>
      </c>
      <c r="L268" s="5">
        <v>1</v>
      </c>
      <c r="M268" s="5">
        <v>6</v>
      </c>
      <c r="N268" s="5">
        <f t="shared" si="18"/>
        <v>9</v>
      </c>
      <c r="O268" s="5">
        <f t="shared" si="32"/>
        <v>90</v>
      </c>
      <c r="P268" s="5" t="s">
        <v>6</v>
      </c>
      <c r="Q268" s="5" t="s">
        <v>11</v>
      </c>
      <c r="R268" s="5">
        <v>23</v>
      </c>
      <c r="V268" s="5">
        <v>8.1999999999999993</v>
      </c>
      <c r="W268" s="5">
        <v>378</v>
      </c>
      <c r="X268" s="5">
        <v>7.6</v>
      </c>
    </row>
    <row r="269" spans="1:24" x14ac:dyDescent="0.2">
      <c r="A269" s="9" t="s">
        <v>0</v>
      </c>
      <c r="B269" s="12">
        <v>9</v>
      </c>
      <c r="C269" s="5">
        <v>2</v>
      </c>
      <c r="D269" s="11">
        <v>121.7</v>
      </c>
      <c r="E269" s="11">
        <v>412.5</v>
      </c>
      <c r="F269" s="11">
        <f t="shared" si="27"/>
        <v>71.498750000000001</v>
      </c>
      <c r="G269" s="11">
        <f t="shared" si="28"/>
        <v>311.10750000000002</v>
      </c>
      <c r="H269" s="11">
        <f t="shared" si="29"/>
        <v>0.12006507136859781</v>
      </c>
      <c r="I269" s="11">
        <f t="shared" si="30"/>
        <v>5.4898094229751192E-2</v>
      </c>
      <c r="J269" s="11">
        <f t="shared" si="31"/>
        <v>0.17496316559834901</v>
      </c>
      <c r="K269" s="5">
        <v>10</v>
      </c>
      <c r="L269" s="5">
        <v>1</v>
      </c>
      <c r="M269" s="5">
        <v>5</v>
      </c>
      <c r="N269" s="5">
        <f t="shared" si="18"/>
        <v>9</v>
      </c>
      <c r="O269" s="5">
        <f t="shared" si="32"/>
        <v>90</v>
      </c>
      <c r="P269" s="5" t="s">
        <v>6</v>
      </c>
      <c r="Q269" s="5" t="s">
        <v>11</v>
      </c>
      <c r="R269" s="5">
        <v>23</v>
      </c>
      <c r="V269" s="5">
        <v>8.1999999999999993</v>
      </c>
      <c r="W269" s="5">
        <v>371</v>
      </c>
      <c r="X269" s="5">
        <v>7.5</v>
      </c>
    </row>
    <row r="270" spans="1:24" x14ac:dyDescent="0.2">
      <c r="A270" s="9" t="s">
        <v>0</v>
      </c>
      <c r="B270" s="12">
        <v>10</v>
      </c>
      <c r="C270" s="12">
        <v>1</v>
      </c>
      <c r="D270" s="11">
        <v>243.3</v>
      </c>
      <c r="E270" s="11">
        <v>824.9</v>
      </c>
      <c r="F270" s="11">
        <f t="shared" si="27"/>
        <v>142.93875</v>
      </c>
      <c r="G270" s="11">
        <f t="shared" si="28"/>
        <v>622.13958000000002</v>
      </c>
      <c r="H270" s="11">
        <f t="shared" si="29"/>
        <v>0.24003148614609571</v>
      </c>
      <c r="I270" s="11">
        <f t="shared" si="30"/>
        <v>0.1097828798305982</v>
      </c>
      <c r="J270" s="11">
        <f t="shared" si="31"/>
        <v>0.34981436597669391</v>
      </c>
      <c r="K270" s="5">
        <v>10</v>
      </c>
      <c r="L270" s="5">
        <v>2</v>
      </c>
      <c r="M270" s="5">
        <v>6</v>
      </c>
      <c r="N270" s="5">
        <f t="shared" si="18"/>
        <v>8</v>
      </c>
      <c r="O270" s="5">
        <f t="shared" si="32"/>
        <v>80</v>
      </c>
      <c r="P270" s="5" t="s">
        <v>6</v>
      </c>
      <c r="Q270" s="5" t="s">
        <v>11</v>
      </c>
      <c r="R270" s="5">
        <v>23</v>
      </c>
      <c r="V270" s="5">
        <v>8.1</v>
      </c>
      <c r="W270" s="5">
        <v>410</v>
      </c>
      <c r="X270" s="5">
        <v>7.6</v>
      </c>
    </row>
    <row r="271" spans="1:24" x14ac:dyDescent="0.2">
      <c r="A271" s="9" t="s">
        <v>0</v>
      </c>
      <c r="B271" s="12">
        <v>10</v>
      </c>
      <c r="C271" s="5">
        <v>2</v>
      </c>
      <c r="D271" s="11">
        <v>243.3</v>
      </c>
      <c r="E271" s="11">
        <v>824.9</v>
      </c>
      <c r="F271" s="11">
        <f t="shared" si="27"/>
        <v>142.93875</v>
      </c>
      <c r="G271" s="11">
        <f t="shared" si="28"/>
        <v>622.13958000000002</v>
      </c>
      <c r="H271" s="11">
        <f t="shared" si="29"/>
        <v>0.24003148614609571</v>
      </c>
      <c r="I271" s="11">
        <f t="shared" si="30"/>
        <v>0.1097828798305982</v>
      </c>
      <c r="J271" s="11">
        <f t="shared" si="31"/>
        <v>0.34981436597669391</v>
      </c>
      <c r="K271" s="5">
        <v>10</v>
      </c>
      <c r="L271" s="5">
        <v>1</v>
      </c>
      <c r="M271" s="5">
        <v>4</v>
      </c>
      <c r="N271" s="5">
        <f t="shared" si="18"/>
        <v>9</v>
      </c>
      <c r="O271" s="5">
        <f t="shared" si="32"/>
        <v>90</v>
      </c>
      <c r="P271" s="5" t="s">
        <v>6</v>
      </c>
      <c r="Q271" s="5" t="s">
        <v>11</v>
      </c>
      <c r="R271" s="5">
        <v>23</v>
      </c>
      <c r="V271" s="5">
        <v>8.1999999999999993</v>
      </c>
      <c r="W271" s="5">
        <v>372</v>
      </c>
      <c r="X271" s="5">
        <v>7.6</v>
      </c>
    </row>
    <row r="272" spans="1:24" x14ac:dyDescent="0.2">
      <c r="A272" s="9" t="s">
        <v>0</v>
      </c>
      <c r="B272" s="12">
        <v>11</v>
      </c>
      <c r="C272" s="12">
        <v>1</v>
      </c>
      <c r="D272" s="11">
        <v>486.7</v>
      </c>
      <c r="E272" s="11">
        <v>1649.8</v>
      </c>
      <c r="F272" s="11">
        <f t="shared" si="27"/>
        <v>285.93625000000003</v>
      </c>
      <c r="G272" s="11">
        <f t="shared" si="28"/>
        <v>1244.27916</v>
      </c>
      <c r="H272" s="11">
        <f t="shared" si="29"/>
        <v>0.48016162888329139</v>
      </c>
      <c r="I272" s="11">
        <f t="shared" si="30"/>
        <v>0.2195657596611964</v>
      </c>
      <c r="J272" s="11">
        <f t="shared" si="31"/>
        <v>0.69972738854448779</v>
      </c>
      <c r="K272" s="5">
        <v>10</v>
      </c>
      <c r="L272" s="5">
        <v>2</v>
      </c>
      <c r="M272" s="5">
        <v>10</v>
      </c>
      <c r="N272" s="5">
        <f t="shared" si="18"/>
        <v>8</v>
      </c>
      <c r="O272" s="5">
        <f t="shared" si="32"/>
        <v>80</v>
      </c>
      <c r="P272" s="5" t="s">
        <v>6</v>
      </c>
      <c r="Q272" s="5" t="s">
        <v>11</v>
      </c>
      <c r="R272" s="5">
        <v>23</v>
      </c>
      <c r="V272" s="5">
        <v>8.3000000000000007</v>
      </c>
      <c r="W272" s="5">
        <v>391</v>
      </c>
      <c r="X272" s="5">
        <v>7.4</v>
      </c>
    </row>
    <row r="273" spans="1:24" x14ac:dyDescent="0.2">
      <c r="A273" s="9" t="s">
        <v>0</v>
      </c>
      <c r="B273" s="12">
        <v>11</v>
      </c>
      <c r="C273" s="5">
        <v>2</v>
      </c>
      <c r="D273" s="11">
        <v>486.7</v>
      </c>
      <c r="E273" s="11">
        <v>1649.8</v>
      </c>
      <c r="F273" s="11">
        <f t="shared" si="27"/>
        <v>285.93625000000003</v>
      </c>
      <c r="G273" s="11">
        <f t="shared" si="28"/>
        <v>1244.27916</v>
      </c>
      <c r="H273" s="11">
        <f t="shared" si="29"/>
        <v>0.48016162888329139</v>
      </c>
      <c r="I273" s="11">
        <f t="shared" si="30"/>
        <v>0.2195657596611964</v>
      </c>
      <c r="J273" s="11">
        <f t="shared" si="31"/>
        <v>0.69972738854448779</v>
      </c>
      <c r="K273" s="5">
        <v>10</v>
      </c>
      <c r="L273" s="5">
        <v>0</v>
      </c>
      <c r="M273" s="5">
        <v>10</v>
      </c>
      <c r="N273" s="5">
        <f t="shared" si="18"/>
        <v>10</v>
      </c>
      <c r="O273" s="5">
        <f t="shared" si="32"/>
        <v>100</v>
      </c>
      <c r="P273" s="5" t="s">
        <v>6</v>
      </c>
      <c r="Q273" s="5" t="s">
        <v>11</v>
      </c>
      <c r="R273" s="5">
        <v>23</v>
      </c>
      <c r="V273" s="5">
        <v>8.1999999999999993</v>
      </c>
      <c r="W273" s="5">
        <v>357</v>
      </c>
      <c r="X273" s="5">
        <v>7.5</v>
      </c>
    </row>
    <row r="274" spans="1:24" x14ac:dyDescent="0.2">
      <c r="A274" s="9" t="s">
        <v>0</v>
      </c>
      <c r="B274" s="12">
        <v>12</v>
      </c>
      <c r="C274" s="12">
        <v>1</v>
      </c>
      <c r="D274" s="11">
        <v>973.4</v>
      </c>
      <c r="E274" s="11">
        <v>3299.7</v>
      </c>
      <c r="F274" s="11">
        <f t="shared" si="27"/>
        <v>571.87250000000006</v>
      </c>
      <c r="G274" s="11">
        <f t="shared" si="28"/>
        <v>2488.6337399999998</v>
      </c>
      <c r="H274" s="11">
        <f t="shared" si="29"/>
        <v>0.96032325776658278</v>
      </c>
      <c r="I274" s="11">
        <f t="shared" si="30"/>
        <v>0.43914482795129695</v>
      </c>
      <c r="J274" s="11">
        <f t="shared" si="31"/>
        <v>1.3994680857178796</v>
      </c>
      <c r="K274" s="5">
        <v>10</v>
      </c>
      <c r="L274" s="5">
        <v>4</v>
      </c>
      <c r="M274" s="5">
        <v>10</v>
      </c>
      <c r="N274" s="5">
        <f t="shared" si="18"/>
        <v>6</v>
      </c>
      <c r="O274" s="5">
        <f t="shared" si="32"/>
        <v>60</v>
      </c>
      <c r="P274" s="5" t="s">
        <v>6</v>
      </c>
      <c r="Q274" s="5" t="s">
        <v>11</v>
      </c>
      <c r="R274" s="5">
        <v>23</v>
      </c>
      <c r="V274" s="5">
        <v>8.1999999999999993</v>
      </c>
      <c r="W274" s="5">
        <v>347</v>
      </c>
      <c r="X274" s="5">
        <v>7.5</v>
      </c>
    </row>
    <row r="275" spans="1:24" x14ac:dyDescent="0.2">
      <c r="A275" s="9" t="s">
        <v>0</v>
      </c>
      <c r="B275" s="12">
        <v>12</v>
      </c>
      <c r="C275" s="5">
        <v>2</v>
      </c>
      <c r="D275" s="11">
        <v>973.4</v>
      </c>
      <c r="E275" s="11">
        <v>3299.7</v>
      </c>
      <c r="F275" s="11">
        <f t="shared" si="27"/>
        <v>571.87250000000006</v>
      </c>
      <c r="G275" s="11">
        <f t="shared" si="28"/>
        <v>2488.6337399999998</v>
      </c>
      <c r="H275" s="11">
        <f t="shared" si="29"/>
        <v>0.96032325776658278</v>
      </c>
      <c r="I275" s="11">
        <f t="shared" si="30"/>
        <v>0.43914482795129695</v>
      </c>
      <c r="J275" s="11">
        <f t="shared" si="31"/>
        <v>1.3994680857178796</v>
      </c>
      <c r="K275" s="5">
        <v>10</v>
      </c>
      <c r="L275" s="5">
        <v>6</v>
      </c>
      <c r="M275" s="5">
        <v>10</v>
      </c>
      <c r="N275" s="5">
        <f t="shared" si="18"/>
        <v>4</v>
      </c>
      <c r="O275" s="5">
        <f t="shared" si="32"/>
        <v>40</v>
      </c>
      <c r="P275" s="5" t="s">
        <v>6</v>
      </c>
      <c r="Q275" s="5" t="s">
        <v>11</v>
      </c>
      <c r="R275" s="5">
        <v>23</v>
      </c>
      <c r="V275" s="5">
        <v>8.1999999999999993</v>
      </c>
      <c r="W275" s="5">
        <v>359</v>
      </c>
      <c r="X275" s="5">
        <v>7.5</v>
      </c>
    </row>
    <row r="276" spans="1:24" x14ac:dyDescent="0.2">
      <c r="A276" s="9" t="s">
        <v>0</v>
      </c>
      <c r="B276" s="12">
        <v>13</v>
      </c>
      <c r="C276" s="12">
        <v>1</v>
      </c>
      <c r="D276" s="11">
        <v>22.7</v>
      </c>
      <c r="E276" s="11">
        <v>156.19999999999999</v>
      </c>
      <c r="F276" s="11">
        <f t="shared" si="27"/>
        <v>13.33625</v>
      </c>
      <c r="G276" s="11">
        <f t="shared" si="28"/>
        <v>117.80603999999998</v>
      </c>
      <c r="H276" s="11">
        <f t="shared" si="29"/>
        <v>2.2395046179680939E-2</v>
      </c>
      <c r="I276" s="11">
        <f t="shared" si="30"/>
        <v>2.0788078348332448E-2</v>
      </c>
      <c r="J276" s="11">
        <f t="shared" si="31"/>
        <v>4.3183124528013386E-2</v>
      </c>
      <c r="K276" s="5">
        <v>10</v>
      </c>
      <c r="L276" s="5">
        <v>0</v>
      </c>
      <c r="M276" s="5">
        <v>0</v>
      </c>
      <c r="N276" s="5">
        <f t="shared" si="18"/>
        <v>10</v>
      </c>
      <c r="O276" s="5">
        <f t="shared" si="32"/>
        <v>100</v>
      </c>
      <c r="P276" s="5" t="s">
        <v>6</v>
      </c>
      <c r="Q276" s="5" t="s">
        <v>11</v>
      </c>
      <c r="R276" s="5">
        <v>23</v>
      </c>
      <c r="S276" s="5">
        <v>8.3000000000000007</v>
      </c>
      <c r="T276" s="5">
        <v>369</v>
      </c>
      <c r="U276" s="5">
        <v>8.6999999999999993</v>
      </c>
      <c r="V276" s="5">
        <v>8.1</v>
      </c>
      <c r="W276" s="5">
        <v>364</v>
      </c>
      <c r="X276" s="5">
        <v>7.5</v>
      </c>
    </row>
    <row r="277" spans="1:24" x14ac:dyDescent="0.2">
      <c r="A277" s="9" t="s">
        <v>0</v>
      </c>
      <c r="B277" s="12">
        <v>13</v>
      </c>
      <c r="C277" s="5">
        <v>2</v>
      </c>
      <c r="D277" s="11">
        <v>22.7</v>
      </c>
      <c r="E277" s="11">
        <v>156.19999999999999</v>
      </c>
      <c r="F277" s="11">
        <f t="shared" si="27"/>
        <v>13.33625</v>
      </c>
      <c r="G277" s="11">
        <f t="shared" si="28"/>
        <v>117.80603999999998</v>
      </c>
      <c r="H277" s="11">
        <f t="shared" si="29"/>
        <v>2.2395046179680939E-2</v>
      </c>
      <c r="I277" s="11">
        <f t="shared" si="30"/>
        <v>2.0788078348332448E-2</v>
      </c>
      <c r="J277" s="11">
        <f t="shared" si="31"/>
        <v>4.3183124528013386E-2</v>
      </c>
      <c r="K277" s="5">
        <v>10</v>
      </c>
      <c r="L277" s="5">
        <v>0</v>
      </c>
      <c r="M277" s="5">
        <v>1</v>
      </c>
      <c r="N277" s="5">
        <f t="shared" si="18"/>
        <v>10</v>
      </c>
      <c r="O277" s="5">
        <f t="shared" si="32"/>
        <v>100</v>
      </c>
      <c r="P277" s="5" t="s">
        <v>6</v>
      </c>
      <c r="Q277" s="5" t="s">
        <v>11</v>
      </c>
      <c r="R277" s="5">
        <v>23</v>
      </c>
      <c r="V277" s="5">
        <v>8.1</v>
      </c>
      <c r="W277" s="5">
        <v>366</v>
      </c>
      <c r="X277" s="5">
        <v>7.4</v>
      </c>
    </row>
    <row r="278" spans="1:24" x14ac:dyDescent="0.2">
      <c r="A278" s="9" t="s">
        <v>0</v>
      </c>
      <c r="B278" s="12">
        <v>14</v>
      </c>
      <c r="C278" s="12">
        <v>1</v>
      </c>
      <c r="D278" s="11">
        <v>45.4</v>
      </c>
      <c r="E278" s="11">
        <v>312.5</v>
      </c>
      <c r="F278" s="11">
        <f t="shared" si="27"/>
        <v>26.672499999999999</v>
      </c>
      <c r="G278" s="11">
        <f t="shared" si="28"/>
        <v>235.6875</v>
      </c>
      <c r="H278" s="11">
        <f t="shared" si="29"/>
        <v>4.4790092359361877E-2</v>
      </c>
      <c r="I278" s="11">
        <f t="shared" si="30"/>
        <v>4.1589465325569085E-2</v>
      </c>
      <c r="J278" s="11">
        <f t="shared" si="31"/>
        <v>8.6379557684930969E-2</v>
      </c>
      <c r="K278" s="5">
        <v>10</v>
      </c>
      <c r="L278" s="5">
        <v>0</v>
      </c>
      <c r="M278" s="5">
        <v>2</v>
      </c>
      <c r="N278" s="5">
        <f t="shared" si="18"/>
        <v>10</v>
      </c>
      <c r="O278" s="5">
        <f t="shared" si="32"/>
        <v>100</v>
      </c>
      <c r="P278" s="5" t="s">
        <v>6</v>
      </c>
      <c r="Q278" s="5" t="s">
        <v>11</v>
      </c>
      <c r="R278" s="5">
        <v>23</v>
      </c>
      <c r="V278" s="5">
        <v>8.1999999999999993</v>
      </c>
      <c r="W278" s="5">
        <v>358</v>
      </c>
      <c r="X278" s="5">
        <v>7.4</v>
      </c>
    </row>
    <row r="279" spans="1:24" x14ac:dyDescent="0.2">
      <c r="A279" s="9" t="s">
        <v>0</v>
      </c>
      <c r="B279" s="12">
        <v>14</v>
      </c>
      <c r="C279" s="5">
        <v>2</v>
      </c>
      <c r="D279" s="11">
        <v>45.4</v>
      </c>
      <c r="E279" s="11">
        <v>312.5</v>
      </c>
      <c r="F279" s="11">
        <f t="shared" si="27"/>
        <v>26.672499999999999</v>
      </c>
      <c r="G279" s="11">
        <f t="shared" si="28"/>
        <v>235.6875</v>
      </c>
      <c r="H279" s="11">
        <f t="shared" si="29"/>
        <v>4.4790092359361877E-2</v>
      </c>
      <c r="I279" s="11">
        <f t="shared" si="30"/>
        <v>4.1589465325569085E-2</v>
      </c>
      <c r="J279" s="11">
        <f t="shared" si="31"/>
        <v>8.6379557684930969E-2</v>
      </c>
      <c r="K279" s="5">
        <v>10</v>
      </c>
      <c r="L279" s="5">
        <v>0</v>
      </c>
      <c r="M279" s="5">
        <v>1</v>
      </c>
      <c r="N279" s="5">
        <f t="shared" si="18"/>
        <v>10</v>
      </c>
      <c r="O279" s="5">
        <f t="shared" si="32"/>
        <v>100</v>
      </c>
      <c r="P279" s="5" t="s">
        <v>6</v>
      </c>
      <c r="Q279" s="5" t="s">
        <v>11</v>
      </c>
      <c r="R279" s="5">
        <v>23</v>
      </c>
      <c r="V279" s="5">
        <v>8.1</v>
      </c>
      <c r="W279" s="5">
        <v>359</v>
      </c>
      <c r="X279" s="5">
        <v>7.4</v>
      </c>
    </row>
    <row r="280" spans="1:24" x14ac:dyDescent="0.2">
      <c r="A280" s="9" t="s">
        <v>0</v>
      </c>
      <c r="B280" s="12">
        <v>15</v>
      </c>
      <c r="C280" s="12">
        <v>1</v>
      </c>
      <c r="D280" s="11">
        <v>90.8</v>
      </c>
      <c r="E280" s="11">
        <v>624.9</v>
      </c>
      <c r="F280" s="11">
        <f t="shared" si="27"/>
        <v>53.344999999999999</v>
      </c>
      <c r="G280" s="11">
        <f t="shared" si="28"/>
        <v>471.29957999999999</v>
      </c>
      <c r="H280" s="11">
        <f t="shared" si="29"/>
        <v>8.9580184718723754E-2</v>
      </c>
      <c r="I280" s="11">
        <f t="shared" si="30"/>
        <v>8.3165622022233987E-2</v>
      </c>
      <c r="J280" s="11">
        <f t="shared" si="31"/>
        <v>0.17274580674095774</v>
      </c>
      <c r="K280" s="5">
        <v>10</v>
      </c>
      <c r="L280" s="5">
        <v>0</v>
      </c>
      <c r="M280" s="5">
        <v>3</v>
      </c>
      <c r="N280" s="5">
        <f t="shared" si="18"/>
        <v>10</v>
      </c>
      <c r="O280" s="5">
        <f t="shared" si="32"/>
        <v>100</v>
      </c>
      <c r="P280" s="5" t="s">
        <v>6</v>
      </c>
      <c r="Q280" s="5" t="s">
        <v>11</v>
      </c>
      <c r="R280" s="5">
        <v>23</v>
      </c>
      <c r="V280" s="5">
        <v>8.1999999999999993</v>
      </c>
      <c r="W280" s="5">
        <v>383</v>
      </c>
      <c r="X280" s="5">
        <v>7.5</v>
      </c>
    </row>
    <row r="281" spans="1:24" x14ac:dyDescent="0.2">
      <c r="A281" s="9" t="s">
        <v>0</v>
      </c>
      <c r="B281" s="12">
        <v>15</v>
      </c>
      <c r="C281" s="5">
        <v>2</v>
      </c>
      <c r="D281" s="11">
        <v>90.8</v>
      </c>
      <c r="E281" s="11">
        <v>624.9</v>
      </c>
      <c r="F281" s="11">
        <f t="shared" si="27"/>
        <v>53.344999999999999</v>
      </c>
      <c r="G281" s="11">
        <f t="shared" si="28"/>
        <v>471.29957999999999</v>
      </c>
      <c r="H281" s="11">
        <f t="shared" si="29"/>
        <v>8.9580184718723754E-2</v>
      </c>
      <c r="I281" s="11">
        <f t="shared" si="30"/>
        <v>8.3165622022233987E-2</v>
      </c>
      <c r="J281" s="11">
        <f t="shared" si="31"/>
        <v>0.17274580674095774</v>
      </c>
      <c r="K281" s="5">
        <v>10</v>
      </c>
      <c r="L281" s="5">
        <v>1</v>
      </c>
      <c r="M281" s="5">
        <v>5</v>
      </c>
      <c r="N281" s="5">
        <f t="shared" si="18"/>
        <v>9</v>
      </c>
      <c r="O281" s="5">
        <f t="shared" si="32"/>
        <v>90</v>
      </c>
      <c r="P281" s="5" t="s">
        <v>6</v>
      </c>
      <c r="Q281" s="5" t="s">
        <v>11</v>
      </c>
      <c r="R281" s="5">
        <v>23</v>
      </c>
      <c r="V281" s="5">
        <v>8.1999999999999993</v>
      </c>
      <c r="W281" s="5">
        <v>382</v>
      </c>
      <c r="X281" s="5">
        <v>7.5</v>
      </c>
    </row>
    <row r="282" spans="1:24" x14ac:dyDescent="0.2">
      <c r="A282" s="9" t="s">
        <v>0</v>
      </c>
      <c r="B282" s="12">
        <v>16</v>
      </c>
      <c r="C282" s="12">
        <v>1</v>
      </c>
      <c r="D282" s="11">
        <v>181.6</v>
      </c>
      <c r="E282" s="11">
        <v>1249.9000000000001</v>
      </c>
      <c r="F282" s="11">
        <f t="shared" si="27"/>
        <v>106.69</v>
      </c>
      <c r="G282" s="11">
        <f t="shared" si="28"/>
        <v>942.67457999999999</v>
      </c>
      <c r="H282" s="11">
        <f t="shared" si="29"/>
        <v>0.17916036943744751</v>
      </c>
      <c r="I282" s="11">
        <f t="shared" si="30"/>
        <v>0.16634455267337214</v>
      </c>
      <c r="J282" s="11">
        <f t="shared" si="31"/>
        <v>0.34550492211081962</v>
      </c>
      <c r="K282" s="5">
        <v>10</v>
      </c>
      <c r="L282" s="5">
        <v>1</v>
      </c>
      <c r="M282" s="5">
        <v>7</v>
      </c>
      <c r="N282" s="5">
        <f t="shared" si="18"/>
        <v>9</v>
      </c>
      <c r="O282" s="5">
        <f t="shared" si="32"/>
        <v>90</v>
      </c>
      <c r="P282" s="5" t="s">
        <v>6</v>
      </c>
      <c r="Q282" s="5" t="s">
        <v>11</v>
      </c>
      <c r="R282" s="5">
        <v>23</v>
      </c>
      <c r="V282" s="5">
        <v>8.1</v>
      </c>
      <c r="W282" s="5">
        <v>351</v>
      </c>
      <c r="X282" s="5">
        <v>7.5</v>
      </c>
    </row>
    <row r="283" spans="1:24" x14ac:dyDescent="0.2">
      <c r="A283" s="9" t="s">
        <v>0</v>
      </c>
      <c r="B283" s="12">
        <v>16</v>
      </c>
      <c r="C283" s="5">
        <v>2</v>
      </c>
      <c r="D283" s="11">
        <v>181.6</v>
      </c>
      <c r="E283" s="11">
        <v>1249.9000000000001</v>
      </c>
      <c r="F283" s="11">
        <f t="shared" si="27"/>
        <v>106.69</v>
      </c>
      <c r="G283" s="11">
        <f t="shared" si="28"/>
        <v>942.67457999999999</v>
      </c>
      <c r="H283" s="11">
        <f t="shared" si="29"/>
        <v>0.17916036943744751</v>
      </c>
      <c r="I283" s="11">
        <f t="shared" si="30"/>
        <v>0.16634455267337214</v>
      </c>
      <c r="J283" s="11">
        <f t="shared" si="31"/>
        <v>0.34550492211081962</v>
      </c>
      <c r="K283" s="5">
        <v>10</v>
      </c>
      <c r="L283" s="5">
        <v>1</v>
      </c>
      <c r="M283" s="5">
        <v>6</v>
      </c>
      <c r="N283" s="5">
        <f t="shared" si="18"/>
        <v>9</v>
      </c>
      <c r="O283" s="5">
        <f t="shared" si="32"/>
        <v>90</v>
      </c>
      <c r="P283" s="5" t="s">
        <v>6</v>
      </c>
      <c r="Q283" s="5" t="s">
        <v>11</v>
      </c>
      <c r="R283" s="5">
        <v>23</v>
      </c>
      <c r="V283" s="5">
        <v>8.1999999999999993</v>
      </c>
      <c r="W283" s="5">
        <v>366</v>
      </c>
      <c r="X283" s="5">
        <v>7.4</v>
      </c>
    </row>
    <row r="284" spans="1:24" x14ac:dyDescent="0.2">
      <c r="A284" s="9" t="s">
        <v>0</v>
      </c>
      <c r="B284" s="12">
        <v>17</v>
      </c>
      <c r="C284" s="12">
        <v>1</v>
      </c>
      <c r="D284" s="11">
        <v>363.2</v>
      </c>
      <c r="E284" s="11">
        <v>2499.8000000000002</v>
      </c>
      <c r="F284" s="11">
        <f t="shared" si="27"/>
        <v>213.38</v>
      </c>
      <c r="G284" s="11">
        <f t="shared" si="28"/>
        <v>1885.34916</v>
      </c>
      <c r="H284" s="11">
        <f t="shared" si="29"/>
        <v>0.35832073887489502</v>
      </c>
      <c r="I284" s="11">
        <f t="shared" si="30"/>
        <v>0.33268910534674428</v>
      </c>
      <c r="J284" s="11">
        <f t="shared" si="31"/>
        <v>0.69100984422163925</v>
      </c>
      <c r="K284" s="5">
        <v>10</v>
      </c>
      <c r="L284" s="5">
        <v>3</v>
      </c>
      <c r="M284" s="5">
        <v>10</v>
      </c>
      <c r="N284" s="5">
        <f t="shared" si="18"/>
        <v>7</v>
      </c>
      <c r="O284" s="5">
        <f t="shared" si="32"/>
        <v>70</v>
      </c>
      <c r="P284" s="5" t="s">
        <v>6</v>
      </c>
      <c r="Q284" s="5" t="s">
        <v>11</v>
      </c>
      <c r="R284" s="5">
        <v>23</v>
      </c>
      <c r="V284" s="5">
        <v>8.1</v>
      </c>
      <c r="W284" s="5">
        <v>366</v>
      </c>
      <c r="X284" s="5">
        <v>7.5</v>
      </c>
    </row>
    <row r="285" spans="1:24" x14ac:dyDescent="0.2">
      <c r="A285" s="9" t="s">
        <v>0</v>
      </c>
      <c r="B285" s="12">
        <v>17</v>
      </c>
      <c r="C285" s="5">
        <v>2</v>
      </c>
      <c r="D285" s="11">
        <v>363.2</v>
      </c>
      <c r="E285" s="11">
        <v>2499.8000000000002</v>
      </c>
      <c r="F285" s="11">
        <f t="shared" si="27"/>
        <v>213.38</v>
      </c>
      <c r="G285" s="11">
        <f t="shared" si="28"/>
        <v>1885.34916</v>
      </c>
      <c r="H285" s="11">
        <f t="shared" si="29"/>
        <v>0.35832073887489502</v>
      </c>
      <c r="I285" s="11">
        <f t="shared" si="30"/>
        <v>0.33268910534674428</v>
      </c>
      <c r="J285" s="11">
        <f t="shared" si="31"/>
        <v>0.69100984422163925</v>
      </c>
      <c r="K285" s="5">
        <v>10</v>
      </c>
      <c r="L285" s="5">
        <v>4</v>
      </c>
      <c r="M285" s="5">
        <v>10</v>
      </c>
      <c r="N285" s="5">
        <f t="shared" si="18"/>
        <v>6</v>
      </c>
      <c r="O285" s="5">
        <f t="shared" si="32"/>
        <v>60</v>
      </c>
      <c r="P285" s="5" t="s">
        <v>6</v>
      </c>
      <c r="Q285" s="5" t="s">
        <v>11</v>
      </c>
      <c r="R285" s="5">
        <v>23</v>
      </c>
      <c r="V285" s="5">
        <v>8.1</v>
      </c>
      <c r="W285" s="5">
        <v>352</v>
      </c>
      <c r="X285" s="5">
        <v>7.4</v>
      </c>
    </row>
    <row r="286" spans="1:24" x14ac:dyDescent="0.2">
      <c r="A286" s="9" t="s">
        <v>0</v>
      </c>
      <c r="B286" s="12">
        <v>18</v>
      </c>
      <c r="C286" s="12">
        <v>1</v>
      </c>
      <c r="D286" s="11">
        <v>726.4</v>
      </c>
      <c r="E286" s="11">
        <v>4999.5</v>
      </c>
      <c r="F286" s="11">
        <f t="shared" si="27"/>
        <v>426.76</v>
      </c>
      <c r="G286" s="11">
        <f t="shared" si="28"/>
        <v>3770.6228999999998</v>
      </c>
      <c r="H286" s="11">
        <f t="shared" si="29"/>
        <v>0.71664147774979003</v>
      </c>
      <c r="I286" s="11">
        <f t="shared" si="30"/>
        <v>0.66536490206458443</v>
      </c>
      <c r="J286" s="11">
        <f t="shared" si="31"/>
        <v>1.3820063798143745</v>
      </c>
      <c r="K286" s="5">
        <v>10</v>
      </c>
      <c r="L286" s="5">
        <v>9</v>
      </c>
      <c r="M286" s="5">
        <v>10</v>
      </c>
      <c r="N286" s="5">
        <f t="shared" si="18"/>
        <v>1</v>
      </c>
      <c r="O286" s="5">
        <f t="shared" si="32"/>
        <v>10</v>
      </c>
      <c r="P286" s="5" t="s">
        <v>6</v>
      </c>
      <c r="Q286" s="5" t="s">
        <v>11</v>
      </c>
      <c r="R286" s="5">
        <v>23</v>
      </c>
      <c r="V286" s="5">
        <v>8.1</v>
      </c>
      <c r="W286" s="5">
        <v>371</v>
      </c>
      <c r="X286" s="5">
        <v>7.5</v>
      </c>
    </row>
    <row r="287" spans="1:24" x14ac:dyDescent="0.2">
      <c r="A287" s="9" t="s">
        <v>0</v>
      </c>
      <c r="B287" s="12">
        <v>18</v>
      </c>
      <c r="C287" s="5">
        <v>2</v>
      </c>
      <c r="D287" s="11">
        <v>726.4</v>
      </c>
      <c r="E287" s="11">
        <v>4999.5</v>
      </c>
      <c r="F287" s="11">
        <f t="shared" si="27"/>
        <v>426.76</v>
      </c>
      <c r="G287" s="11">
        <f t="shared" si="28"/>
        <v>3770.6228999999998</v>
      </c>
      <c r="H287" s="11">
        <f t="shared" si="29"/>
        <v>0.71664147774979003</v>
      </c>
      <c r="I287" s="11">
        <f t="shared" si="30"/>
        <v>0.66536490206458443</v>
      </c>
      <c r="J287" s="11">
        <f t="shared" si="31"/>
        <v>1.3820063798143745</v>
      </c>
      <c r="K287" s="5">
        <v>10</v>
      </c>
      <c r="L287" s="5">
        <v>9</v>
      </c>
      <c r="M287" s="5">
        <v>10</v>
      </c>
      <c r="N287" s="5">
        <f t="shared" si="18"/>
        <v>1</v>
      </c>
      <c r="O287" s="5">
        <f t="shared" si="32"/>
        <v>10</v>
      </c>
      <c r="P287" s="5" t="s">
        <v>6</v>
      </c>
      <c r="Q287" s="5" t="s">
        <v>11</v>
      </c>
      <c r="R287" s="5">
        <v>23</v>
      </c>
      <c r="V287" s="5">
        <v>8.1</v>
      </c>
      <c r="W287" s="5">
        <v>358</v>
      </c>
      <c r="X287" s="5">
        <v>7.5</v>
      </c>
    </row>
    <row r="288" spans="1:24" x14ac:dyDescent="0.2">
      <c r="A288" s="9" t="s">
        <v>0</v>
      </c>
      <c r="B288" s="12">
        <v>19</v>
      </c>
      <c r="C288" s="12">
        <v>1</v>
      </c>
      <c r="D288" s="11">
        <v>15</v>
      </c>
      <c r="E288" s="11">
        <v>209.4</v>
      </c>
      <c r="F288" s="11">
        <f t="shared" si="27"/>
        <v>8.8125</v>
      </c>
      <c r="G288" s="11">
        <f t="shared" si="28"/>
        <v>157.92948000000001</v>
      </c>
      <c r="H288" s="11">
        <f t="shared" si="29"/>
        <v>1.4798488664987406E-2</v>
      </c>
      <c r="I288" s="11">
        <f t="shared" si="30"/>
        <v>2.7868268925357334E-2</v>
      </c>
      <c r="J288" s="11">
        <f t="shared" si="31"/>
        <v>4.2666757590344738E-2</v>
      </c>
      <c r="K288" s="5">
        <v>10</v>
      </c>
      <c r="L288" s="5">
        <v>0</v>
      </c>
      <c r="M288" s="5">
        <v>0</v>
      </c>
      <c r="N288" s="5">
        <f t="shared" si="18"/>
        <v>10</v>
      </c>
      <c r="O288" s="5">
        <f t="shared" si="32"/>
        <v>100</v>
      </c>
      <c r="P288" s="5" t="s">
        <v>6</v>
      </c>
      <c r="Q288" s="5" t="s">
        <v>11</v>
      </c>
      <c r="R288" s="5">
        <v>23</v>
      </c>
      <c r="S288" s="5">
        <v>8.3000000000000007</v>
      </c>
      <c r="T288" s="5">
        <v>381</v>
      </c>
      <c r="U288" s="5">
        <v>8.6999999999999993</v>
      </c>
      <c r="V288" s="5">
        <v>8.1999999999999993</v>
      </c>
      <c r="W288" s="5">
        <v>381</v>
      </c>
      <c r="X288" s="5">
        <v>7.6</v>
      </c>
    </row>
    <row r="289" spans="1:24" x14ac:dyDescent="0.2">
      <c r="A289" s="9" t="s">
        <v>0</v>
      </c>
      <c r="B289" s="12">
        <v>19</v>
      </c>
      <c r="C289" s="5">
        <v>2</v>
      </c>
      <c r="D289" s="11">
        <v>15</v>
      </c>
      <c r="E289" s="11">
        <v>209.4</v>
      </c>
      <c r="F289" s="11">
        <f t="shared" si="27"/>
        <v>8.8125</v>
      </c>
      <c r="G289" s="11">
        <f t="shared" si="28"/>
        <v>157.92948000000001</v>
      </c>
      <c r="H289" s="11">
        <f t="shared" si="29"/>
        <v>1.4798488664987406E-2</v>
      </c>
      <c r="I289" s="11">
        <f t="shared" si="30"/>
        <v>2.7868268925357334E-2</v>
      </c>
      <c r="J289" s="11">
        <f t="shared" si="31"/>
        <v>4.2666757590344738E-2</v>
      </c>
      <c r="K289" s="5">
        <v>10</v>
      </c>
      <c r="L289" s="5">
        <v>0</v>
      </c>
      <c r="M289" s="5">
        <v>1</v>
      </c>
      <c r="N289" s="5">
        <f t="shared" si="18"/>
        <v>10</v>
      </c>
      <c r="O289" s="5">
        <f t="shared" si="32"/>
        <v>100</v>
      </c>
      <c r="P289" s="5" t="s">
        <v>6</v>
      </c>
      <c r="Q289" s="5" t="s">
        <v>11</v>
      </c>
      <c r="R289" s="5">
        <v>23</v>
      </c>
      <c r="V289" s="5">
        <v>8.1999999999999993</v>
      </c>
      <c r="W289" s="5">
        <v>374</v>
      </c>
      <c r="X289" s="5">
        <v>7.6</v>
      </c>
    </row>
    <row r="290" spans="1:24" x14ac:dyDescent="0.2">
      <c r="A290" s="9" t="s">
        <v>0</v>
      </c>
      <c r="B290" s="12">
        <v>20</v>
      </c>
      <c r="C290" s="12">
        <v>1</v>
      </c>
      <c r="D290" s="11">
        <v>30</v>
      </c>
      <c r="E290" s="11">
        <v>418.7</v>
      </c>
      <c r="F290" s="11">
        <f t="shared" si="27"/>
        <v>17.625</v>
      </c>
      <c r="G290" s="11">
        <f t="shared" si="28"/>
        <v>315.78353999999996</v>
      </c>
      <c r="H290" s="11">
        <f t="shared" si="29"/>
        <v>2.9596977329974811E-2</v>
      </c>
      <c r="I290" s="11">
        <f t="shared" si="30"/>
        <v>5.5723229221810472E-2</v>
      </c>
      <c r="J290" s="11">
        <f t="shared" si="31"/>
        <v>8.532020655178528E-2</v>
      </c>
      <c r="K290" s="5">
        <v>10</v>
      </c>
      <c r="L290" s="5">
        <v>0</v>
      </c>
      <c r="M290" s="5">
        <v>1</v>
      </c>
      <c r="N290" s="5">
        <f t="shared" si="18"/>
        <v>10</v>
      </c>
      <c r="O290" s="5">
        <f t="shared" si="32"/>
        <v>100</v>
      </c>
      <c r="P290" s="5" t="s">
        <v>6</v>
      </c>
      <c r="Q290" s="5" t="s">
        <v>11</v>
      </c>
      <c r="R290" s="5">
        <v>23</v>
      </c>
      <c r="V290" s="5">
        <v>8.1</v>
      </c>
      <c r="W290" s="5">
        <v>368</v>
      </c>
      <c r="X290" s="5">
        <v>7.4</v>
      </c>
    </row>
    <row r="291" spans="1:24" x14ac:dyDescent="0.2">
      <c r="A291" s="9" t="s">
        <v>0</v>
      </c>
      <c r="B291" s="12">
        <v>20</v>
      </c>
      <c r="C291" s="5">
        <v>2</v>
      </c>
      <c r="D291" s="11">
        <v>30</v>
      </c>
      <c r="E291" s="11">
        <v>418.7</v>
      </c>
      <c r="F291" s="11">
        <f t="shared" si="27"/>
        <v>17.625</v>
      </c>
      <c r="G291" s="11">
        <f t="shared" si="28"/>
        <v>315.78353999999996</v>
      </c>
      <c r="H291" s="11">
        <f t="shared" si="29"/>
        <v>2.9596977329974811E-2</v>
      </c>
      <c r="I291" s="11">
        <f t="shared" si="30"/>
        <v>5.5723229221810472E-2</v>
      </c>
      <c r="J291" s="11">
        <f t="shared" si="31"/>
        <v>8.532020655178528E-2</v>
      </c>
      <c r="K291" s="5">
        <v>10</v>
      </c>
      <c r="L291" s="5">
        <v>0</v>
      </c>
      <c r="M291" s="5">
        <v>1</v>
      </c>
      <c r="N291" s="5">
        <f t="shared" si="18"/>
        <v>10</v>
      </c>
      <c r="O291" s="5">
        <f t="shared" si="32"/>
        <v>100</v>
      </c>
      <c r="P291" s="5" t="s">
        <v>6</v>
      </c>
      <c r="Q291" s="5" t="s">
        <v>11</v>
      </c>
      <c r="R291" s="5">
        <v>23</v>
      </c>
      <c r="V291" s="5">
        <v>8.1</v>
      </c>
      <c r="W291" s="5">
        <v>353</v>
      </c>
      <c r="X291" s="5">
        <v>7.3</v>
      </c>
    </row>
    <row r="292" spans="1:24" x14ac:dyDescent="0.2">
      <c r="A292" s="9" t="s">
        <v>0</v>
      </c>
      <c r="B292" s="12">
        <v>21</v>
      </c>
      <c r="C292" s="12">
        <v>1</v>
      </c>
      <c r="D292" s="11">
        <v>59.9</v>
      </c>
      <c r="E292" s="11">
        <v>837.4</v>
      </c>
      <c r="F292" s="11">
        <f t="shared" si="27"/>
        <v>35.191250000000004</v>
      </c>
      <c r="G292" s="11">
        <f t="shared" si="28"/>
        <v>631.56707999999992</v>
      </c>
      <c r="H292" s="11">
        <f t="shared" si="29"/>
        <v>5.9095298068849715E-2</v>
      </c>
      <c r="I292" s="11">
        <f t="shared" si="30"/>
        <v>0.11144645844362094</v>
      </c>
      <c r="J292" s="11">
        <f t="shared" si="31"/>
        <v>0.17054175651247067</v>
      </c>
      <c r="K292" s="5">
        <v>10</v>
      </c>
      <c r="L292" s="5">
        <v>1</v>
      </c>
      <c r="M292" s="5">
        <v>4</v>
      </c>
      <c r="N292" s="5">
        <f t="shared" si="18"/>
        <v>9</v>
      </c>
      <c r="O292" s="5">
        <f t="shared" si="32"/>
        <v>90</v>
      </c>
      <c r="P292" s="5" t="s">
        <v>6</v>
      </c>
      <c r="Q292" s="5" t="s">
        <v>11</v>
      </c>
      <c r="R292" s="5">
        <v>23</v>
      </c>
      <c r="V292" s="5">
        <v>8.1</v>
      </c>
      <c r="W292" s="5">
        <v>366</v>
      </c>
      <c r="X292" s="5">
        <v>7.4</v>
      </c>
    </row>
    <row r="293" spans="1:24" x14ac:dyDescent="0.2">
      <c r="A293" s="9" t="s">
        <v>0</v>
      </c>
      <c r="B293" s="12">
        <v>21</v>
      </c>
      <c r="C293" s="5">
        <v>2</v>
      </c>
      <c r="D293" s="11">
        <v>59.9</v>
      </c>
      <c r="E293" s="11">
        <v>837.4</v>
      </c>
      <c r="F293" s="11">
        <f t="shared" si="27"/>
        <v>35.191250000000004</v>
      </c>
      <c r="G293" s="11">
        <f t="shared" si="28"/>
        <v>631.56707999999992</v>
      </c>
      <c r="H293" s="11">
        <f t="shared" si="29"/>
        <v>5.9095298068849715E-2</v>
      </c>
      <c r="I293" s="11">
        <f t="shared" si="30"/>
        <v>0.11144645844362094</v>
      </c>
      <c r="J293" s="11">
        <f t="shared" si="31"/>
        <v>0.17054175651247067</v>
      </c>
      <c r="K293" s="5">
        <v>10</v>
      </c>
      <c r="L293" s="5">
        <v>1</v>
      </c>
      <c r="M293" s="5">
        <v>3</v>
      </c>
      <c r="N293" s="5">
        <f t="shared" si="18"/>
        <v>9</v>
      </c>
      <c r="O293" s="5">
        <f t="shared" si="32"/>
        <v>90</v>
      </c>
      <c r="P293" s="5" t="s">
        <v>6</v>
      </c>
      <c r="Q293" s="5" t="s">
        <v>11</v>
      </c>
      <c r="R293" s="5">
        <v>23</v>
      </c>
      <c r="V293" s="5">
        <v>8</v>
      </c>
      <c r="W293" s="5">
        <v>355</v>
      </c>
      <c r="X293" s="5">
        <v>7.6</v>
      </c>
    </row>
    <row r="294" spans="1:24" x14ac:dyDescent="0.2">
      <c r="A294" s="9" t="s">
        <v>0</v>
      </c>
      <c r="B294" s="12">
        <v>22</v>
      </c>
      <c r="C294" s="12">
        <v>1</v>
      </c>
      <c r="D294" s="11">
        <v>119.9</v>
      </c>
      <c r="E294" s="11">
        <v>1674.8</v>
      </c>
      <c r="F294" s="11">
        <f t="shared" si="27"/>
        <v>70.441250000000011</v>
      </c>
      <c r="G294" s="11">
        <f t="shared" si="28"/>
        <v>1263.1341599999998</v>
      </c>
      <c r="H294" s="11">
        <f t="shared" si="29"/>
        <v>0.11828925272879935</v>
      </c>
      <c r="I294" s="11">
        <f t="shared" si="30"/>
        <v>0.22289291688724189</v>
      </c>
      <c r="J294" s="11">
        <f t="shared" si="31"/>
        <v>0.34118216961604125</v>
      </c>
      <c r="K294" s="5">
        <v>10</v>
      </c>
      <c r="L294" s="5">
        <v>1</v>
      </c>
      <c r="M294" s="5">
        <v>8</v>
      </c>
      <c r="N294" s="5">
        <f t="shared" si="18"/>
        <v>9</v>
      </c>
      <c r="O294" s="5">
        <f t="shared" si="32"/>
        <v>90</v>
      </c>
      <c r="P294" s="5" t="s">
        <v>6</v>
      </c>
      <c r="Q294" s="5" t="s">
        <v>11</v>
      </c>
      <c r="R294" s="5">
        <v>23</v>
      </c>
      <c r="V294" s="5">
        <v>8</v>
      </c>
      <c r="W294" s="5">
        <v>375</v>
      </c>
      <c r="X294" s="5">
        <v>7.5</v>
      </c>
    </row>
    <row r="295" spans="1:24" x14ac:dyDescent="0.2">
      <c r="A295" s="9" t="s">
        <v>0</v>
      </c>
      <c r="B295" s="12">
        <v>22</v>
      </c>
      <c r="C295" s="5">
        <v>2</v>
      </c>
      <c r="D295" s="11">
        <v>119.9</v>
      </c>
      <c r="E295" s="11">
        <v>1674.8</v>
      </c>
      <c r="F295" s="11">
        <f t="shared" si="27"/>
        <v>70.441250000000011</v>
      </c>
      <c r="G295" s="11">
        <f t="shared" si="28"/>
        <v>1263.1341599999998</v>
      </c>
      <c r="H295" s="11">
        <f t="shared" si="29"/>
        <v>0.11828925272879935</v>
      </c>
      <c r="I295" s="11">
        <f t="shared" si="30"/>
        <v>0.22289291688724189</v>
      </c>
      <c r="J295" s="11">
        <f t="shared" si="31"/>
        <v>0.34118216961604125</v>
      </c>
      <c r="K295" s="5">
        <v>10</v>
      </c>
      <c r="L295" s="5">
        <v>1</v>
      </c>
      <c r="M295" s="5">
        <v>7</v>
      </c>
      <c r="N295" s="5">
        <f t="shared" si="18"/>
        <v>9</v>
      </c>
      <c r="O295" s="5">
        <f t="shared" si="32"/>
        <v>90</v>
      </c>
      <c r="P295" s="5" t="s">
        <v>6</v>
      </c>
      <c r="Q295" s="5" t="s">
        <v>11</v>
      </c>
      <c r="R295" s="5">
        <v>23</v>
      </c>
      <c r="V295" s="5">
        <v>8.1</v>
      </c>
      <c r="W295" s="5">
        <v>374</v>
      </c>
      <c r="X295" s="5">
        <v>7.4</v>
      </c>
    </row>
    <row r="296" spans="1:24" x14ac:dyDescent="0.2">
      <c r="A296" s="9" t="s">
        <v>0</v>
      </c>
      <c r="B296" s="12">
        <v>23</v>
      </c>
      <c r="C296" s="12">
        <v>1</v>
      </c>
      <c r="D296" s="11">
        <v>239.7</v>
      </c>
      <c r="E296" s="11">
        <v>3349.7</v>
      </c>
      <c r="F296" s="11">
        <f t="shared" si="27"/>
        <v>140.82374999999999</v>
      </c>
      <c r="G296" s="11">
        <f t="shared" si="28"/>
        <v>2526.3437399999998</v>
      </c>
      <c r="H296" s="11">
        <f t="shared" si="29"/>
        <v>0.23647984886649873</v>
      </c>
      <c r="I296" s="11">
        <f t="shared" si="30"/>
        <v>0.44579914240338803</v>
      </c>
      <c r="J296" s="11">
        <f t="shared" si="31"/>
        <v>0.68227899126988678</v>
      </c>
      <c r="K296" s="5">
        <v>10</v>
      </c>
      <c r="L296" s="5">
        <v>5</v>
      </c>
      <c r="M296" s="5">
        <v>10</v>
      </c>
      <c r="N296" s="5">
        <f t="shared" si="18"/>
        <v>5</v>
      </c>
      <c r="O296" s="5">
        <f t="shared" si="32"/>
        <v>50</v>
      </c>
      <c r="P296" s="5" t="s">
        <v>6</v>
      </c>
      <c r="Q296" s="5" t="s">
        <v>11</v>
      </c>
      <c r="R296" s="5">
        <v>23</v>
      </c>
      <c r="V296" s="5">
        <v>8.3000000000000007</v>
      </c>
      <c r="W296" s="5">
        <v>378</v>
      </c>
      <c r="X296" s="5">
        <v>7.4</v>
      </c>
    </row>
    <row r="297" spans="1:24" x14ac:dyDescent="0.2">
      <c r="A297" s="9" t="s">
        <v>0</v>
      </c>
      <c r="B297" s="12">
        <v>23</v>
      </c>
      <c r="C297" s="5">
        <v>2</v>
      </c>
      <c r="D297" s="11">
        <v>239.7</v>
      </c>
      <c r="E297" s="11">
        <v>3349.7</v>
      </c>
      <c r="F297" s="11">
        <f t="shared" si="27"/>
        <v>140.82374999999999</v>
      </c>
      <c r="G297" s="11">
        <f t="shared" si="28"/>
        <v>2526.3437399999998</v>
      </c>
      <c r="H297" s="11">
        <f t="shared" si="29"/>
        <v>0.23647984886649873</v>
      </c>
      <c r="I297" s="11">
        <f t="shared" si="30"/>
        <v>0.44579914240338803</v>
      </c>
      <c r="J297" s="11">
        <f t="shared" si="31"/>
        <v>0.68227899126988678</v>
      </c>
      <c r="K297" s="5">
        <v>10</v>
      </c>
      <c r="L297" s="5">
        <v>4</v>
      </c>
      <c r="M297" s="5">
        <v>10</v>
      </c>
      <c r="N297" s="5">
        <f t="shared" si="18"/>
        <v>6</v>
      </c>
      <c r="O297" s="5">
        <f t="shared" si="32"/>
        <v>60</v>
      </c>
      <c r="P297" s="5" t="s">
        <v>6</v>
      </c>
      <c r="Q297" s="5" t="s">
        <v>11</v>
      </c>
      <c r="R297" s="5">
        <v>23</v>
      </c>
      <c r="V297" s="5">
        <v>8.1999999999999993</v>
      </c>
      <c r="W297" s="5">
        <v>380</v>
      </c>
      <c r="X297" s="5">
        <v>7.5</v>
      </c>
    </row>
    <row r="298" spans="1:24" x14ac:dyDescent="0.2">
      <c r="A298" s="9" t="s">
        <v>0</v>
      </c>
      <c r="B298" s="12">
        <v>24</v>
      </c>
      <c r="C298" s="12">
        <v>1</v>
      </c>
      <c r="D298" s="11">
        <v>479.4</v>
      </c>
      <c r="E298" s="11">
        <v>6699.4</v>
      </c>
      <c r="F298" s="11">
        <f t="shared" si="27"/>
        <v>281.64749999999998</v>
      </c>
      <c r="G298" s="11">
        <f t="shared" si="28"/>
        <v>5052.6874799999996</v>
      </c>
      <c r="H298" s="11">
        <f t="shared" si="29"/>
        <v>0.47295969773299745</v>
      </c>
      <c r="I298" s="11">
        <f t="shared" si="30"/>
        <v>0.89159828480677605</v>
      </c>
      <c r="J298" s="11">
        <f t="shared" si="31"/>
        <v>1.3645579825397736</v>
      </c>
      <c r="K298" s="5">
        <v>10</v>
      </c>
      <c r="L298" s="5">
        <v>8</v>
      </c>
      <c r="M298" s="5">
        <v>10</v>
      </c>
      <c r="N298" s="5">
        <f t="shared" si="18"/>
        <v>2</v>
      </c>
      <c r="O298" s="5">
        <f t="shared" si="32"/>
        <v>20</v>
      </c>
      <c r="P298" s="5" t="s">
        <v>6</v>
      </c>
      <c r="Q298" s="5" t="s">
        <v>11</v>
      </c>
      <c r="R298" s="5">
        <v>23</v>
      </c>
      <c r="V298" s="5">
        <v>8.1999999999999993</v>
      </c>
      <c r="W298" s="5">
        <v>346</v>
      </c>
      <c r="X298" s="5">
        <v>7.6</v>
      </c>
    </row>
    <row r="299" spans="1:24" x14ac:dyDescent="0.2">
      <c r="A299" s="9" t="s">
        <v>0</v>
      </c>
      <c r="B299" s="12">
        <v>24</v>
      </c>
      <c r="C299" s="5">
        <v>2</v>
      </c>
      <c r="D299" s="11">
        <v>479.4</v>
      </c>
      <c r="E299" s="11">
        <v>6699.4</v>
      </c>
      <c r="F299" s="11">
        <f t="shared" si="27"/>
        <v>281.64749999999998</v>
      </c>
      <c r="G299" s="11">
        <f t="shared" si="28"/>
        <v>5052.6874799999996</v>
      </c>
      <c r="H299" s="11">
        <f t="shared" si="29"/>
        <v>0.47295969773299745</v>
      </c>
      <c r="I299" s="11">
        <f t="shared" si="30"/>
        <v>0.89159828480677605</v>
      </c>
      <c r="J299" s="11">
        <f t="shared" si="31"/>
        <v>1.3645579825397736</v>
      </c>
      <c r="K299" s="5">
        <v>10</v>
      </c>
      <c r="L299" s="5">
        <v>6</v>
      </c>
      <c r="M299" s="5">
        <v>10</v>
      </c>
      <c r="N299" s="5">
        <f t="shared" si="18"/>
        <v>4</v>
      </c>
      <c r="O299" s="5">
        <f t="shared" si="32"/>
        <v>40</v>
      </c>
      <c r="P299" s="5" t="s">
        <v>6</v>
      </c>
      <c r="Q299" s="5" t="s">
        <v>11</v>
      </c>
      <c r="R299" s="5">
        <v>23</v>
      </c>
      <c r="V299" s="5">
        <v>8.1999999999999993</v>
      </c>
      <c r="W299" s="5">
        <v>345</v>
      </c>
      <c r="X299" s="5">
        <v>7.7</v>
      </c>
    </row>
    <row r="300" spans="1:24" x14ac:dyDescent="0.2">
      <c r="A300" s="9" t="s">
        <v>0</v>
      </c>
      <c r="B300" s="12">
        <v>25</v>
      </c>
      <c r="C300" s="12">
        <v>1</v>
      </c>
      <c r="D300" s="11">
        <v>0</v>
      </c>
      <c r="E300" s="11">
        <v>312.5</v>
      </c>
      <c r="F300" s="11">
        <f t="shared" si="27"/>
        <v>0</v>
      </c>
      <c r="G300" s="11">
        <f t="shared" si="28"/>
        <v>235.6875</v>
      </c>
      <c r="H300" s="11">
        <f t="shared" si="29"/>
        <v>0</v>
      </c>
      <c r="I300" s="11">
        <f t="shared" si="30"/>
        <v>4.1589465325569085E-2</v>
      </c>
      <c r="J300" s="11">
        <f t="shared" si="31"/>
        <v>4.1589465325569085E-2</v>
      </c>
      <c r="K300" s="5">
        <v>10</v>
      </c>
      <c r="L300" s="5">
        <v>0</v>
      </c>
      <c r="M300" s="5">
        <v>0</v>
      </c>
      <c r="N300" s="5">
        <f t="shared" si="18"/>
        <v>10</v>
      </c>
      <c r="O300" s="5">
        <f t="shared" si="32"/>
        <v>100</v>
      </c>
      <c r="P300" s="5" t="s">
        <v>6</v>
      </c>
      <c r="Q300" s="5" t="s">
        <v>11</v>
      </c>
      <c r="R300" s="5">
        <v>23</v>
      </c>
      <c r="S300" s="5">
        <v>8.3000000000000007</v>
      </c>
      <c r="T300" s="5">
        <v>379</v>
      </c>
      <c r="U300" s="5">
        <v>8.6999999999999993</v>
      </c>
      <c r="V300" s="5">
        <v>8.1999999999999993</v>
      </c>
      <c r="W300" s="5">
        <v>368</v>
      </c>
      <c r="X300" s="5">
        <v>7.5</v>
      </c>
    </row>
    <row r="301" spans="1:24" x14ac:dyDescent="0.2">
      <c r="A301" s="9" t="s">
        <v>0</v>
      </c>
      <c r="B301" s="12">
        <v>25</v>
      </c>
      <c r="C301" s="5">
        <v>2</v>
      </c>
      <c r="D301" s="11">
        <v>0</v>
      </c>
      <c r="E301" s="11">
        <v>312.5</v>
      </c>
      <c r="F301" s="11">
        <f t="shared" si="27"/>
        <v>0</v>
      </c>
      <c r="G301" s="11">
        <f t="shared" si="28"/>
        <v>235.6875</v>
      </c>
      <c r="H301" s="11">
        <f t="shared" si="29"/>
        <v>0</v>
      </c>
      <c r="I301" s="11">
        <f t="shared" si="30"/>
        <v>4.1589465325569085E-2</v>
      </c>
      <c r="J301" s="11">
        <f t="shared" si="31"/>
        <v>4.1589465325569085E-2</v>
      </c>
      <c r="K301" s="5">
        <v>10</v>
      </c>
      <c r="L301" s="5">
        <v>0</v>
      </c>
      <c r="M301" s="5">
        <v>0</v>
      </c>
      <c r="N301" s="5">
        <f t="shared" si="18"/>
        <v>10</v>
      </c>
      <c r="O301" s="5">
        <f t="shared" si="32"/>
        <v>100</v>
      </c>
      <c r="P301" s="5" t="s">
        <v>6</v>
      </c>
      <c r="Q301" s="5" t="s">
        <v>11</v>
      </c>
      <c r="R301" s="5">
        <v>23</v>
      </c>
      <c r="V301" s="5">
        <v>8.1999999999999993</v>
      </c>
      <c r="W301" s="5">
        <v>372</v>
      </c>
      <c r="X301" s="5">
        <v>7.5</v>
      </c>
    </row>
    <row r="302" spans="1:24" x14ac:dyDescent="0.2">
      <c r="A302" s="9" t="s">
        <v>0</v>
      </c>
      <c r="B302" s="12">
        <v>26</v>
      </c>
      <c r="C302" s="12">
        <v>1</v>
      </c>
      <c r="D302" s="11">
        <v>0</v>
      </c>
      <c r="E302" s="11">
        <v>624.9</v>
      </c>
      <c r="F302" s="11">
        <f t="shared" si="27"/>
        <v>0</v>
      </c>
      <c r="G302" s="11">
        <f t="shared" si="28"/>
        <v>471.29957999999999</v>
      </c>
      <c r="H302" s="11">
        <f t="shared" si="29"/>
        <v>0</v>
      </c>
      <c r="I302" s="11">
        <f t="shared" si="30"/>
        <v>8.3165622022233987E-2</v>
      </c>
      <c r="J302" s="11">
        <f t="shared" si="31"/>
        <v>8.3165622022233987E-2</v>
      </c>
      <c r="K302" s="5">
        <v>10</v>
      </c>
      <c r="L302" s="5">
        <v>1</v>
      </c>
      <c r="M302" s="5">
        <v>2</v>
      </c>
      <c r="N302" s="5">
        <f t="shared" si="18"/>
        <v>9</v>
      </c>
      <c r="O302" s="5">
        <f t="shared" si="32"/>
        <v>90</v>
      </c>
      <c r="P302" s="5" t="s">
        <v>6</v>
      </c>
      <c r="Q302" s="5" t="s">
        <v>11</v>
      </c>
      <c r="R302" s="5">
        <v>23</v>
      </c>
      <c r="V302" s="5">
        <v>8.1</v>
      </c>
      <c r="W302" s="5">
        <v>359</v>
      </c>
      <c r="X302" s="5">
        <v>7.6</v>
      </c>
    </row>
    <row r="303" spans="1:24" x14ac:dyDescent="0.2">
      <c r="A303" s="9" t="s">
        <v>0</v>
      </c>
      <c r="B303" s="12">
        <v>26</v>
      </c>
      <c r="C303" s="5">
        <v>2</v>
      </c>
      <c r="D303" s="11">
        <v>0</v>
      </c>
      <c r="E303" s="11">
        <v>624.9</v>
      </c>
      <c r="F303" s="11">
        <f t="shared" si="27"/>
        <v>0</v>
      </c>
      <c r="G303" s="11">
        <f t="shared" si="28"/>
        <v>471.29957999999999</v>
      </c>
      <c r="H303" s="11">
        <f t="shared" si="29"/>
        <v>0</v>
      </c>
      <c r="I303" s="11">
        <f t="shared" si="30"/>
        <v>8.3165622022233987E-2</v>
      </c>
      <c r="J303" s="11">
        <f t="shared" si="31"/>
        <v>8.3165622022233987E-2</v>
      </c>
      <c r="K303" s="5">
        <v>10</v>
      </c>
      <c r="L303" s="5">
        <v>0</v>
      </c>
      <c r="M303" s="5">
        <v>0</v>
      </c>
      <c r="N303" s="5">
        <f t="shared" si="18"/>
        <v>10</v>
      </c>
      <c r="O303" s="5">
        <f t="shared" si="32"/>
        <v>100</v>
      </c>
      <c r="P303" s="5" t="s">
        <v>6</v>
      </c>
      <c r="Q303" s="5" t="s">
        <v>11</v>
      </c>
      <c r="R303" s="5">
        <v>23</v>
      </c>
      <c r="V303" s="5">
        <v>8.1</v>
      </c>
      <c r="W303" s="5">
        <v>371</v>
      </c>
      <c r="X303" s="5">
        <v>7.6</v>
      </c>
    </row>
    <row r="304" spans="1:24" x14ac:dyDescent="0.2">
      <c r="A304" s="9" t="s">
        <v>0</v>
      </c>
      <c r="B304" s="12">
        <v>27</v>
      </c>
      <c r="C304" s="12">
        <v>1</v>
      </c>
      <c r="D304" s="11">
        <v>0</v>
      </c>
      <c r="E304" s="11">
        <v>1249.9000000000001</v>
      </c>
      <c r="F304" s="11">
        <f t="shared" si="27"/>
        <v>0</v>
      </c>
      <c r="G304" s="11">
        <f t="shared" si="28"/>
        <v>942.67457999999999</v>
      </c>
      <c r="H304" s="11">
        <f t="shared" si="29"/>
        <v>0</v>
      </c>
      <c r="I304" s="11">
        <f t="shared" si="30"/>
        <v>0.16634455267337214</v>
      </c>
      <c r="J304" s="11">
        <f t="shared" si="31"/>
        <v>0.16634455267337214</v>
      </c>
      <c r="K304" s="5">
        <v>10</v>
      </c>
      <c r="L304" s="5">
        <v>0</v>
      </c>
      <c r="M304" s="5">
        <v>0</v>
      </c>
      <c r="N304" s="5">
        <f t="shared" si="18"/>
        <v>10</v>
      </c>
      <c r="O304" s="5">
        <f t="shared" si="32"/>
        <v>100</v>
      </c>
      <c r="P304" s="5" t="s">
        <v>6</v>
      </c>
      <c r="Q304" s="5" t="s">
        <v>11</v>
      </c>
      <c r="R304" s="5">
        <v>23</v>
      </c>
      <c r="V304" s="5">
        <v>8.1999999999999993</v>
      </c>
      <c r="W304" s="5">
        <v>370</v>
      </c>
      <c r="X304" s="5">
        <v>7.5</v>
      </c>
    </row>
    <row r="305" spans="1:24" x14ac:dyDescent="0.2">
      <c r="A305" s="9" t="s">
        <v>0</v>
      </c>
      <c r="B305" s="12">
        <v>27</v>
      </c>
      <c r="C305" s="5">
        <v>2</v>
      </c>
      <c r="D305" s="11">
        <v>0</v>
      </c>
      <c r="E305" s="11">
        <v>1249.9000000000001</v>
      </c>
      <c r="F305" s="11">
        <f t="shared" si="27"/>
        <v>0</v>
      </c>
      <c r="G305" s="11">
        <f t="shared" si="28"/>
        <v>942.67457999999999</v>
      </c>
      <c r="H305" s="11">
        <f t="shared" si="29"/>
        <v>0</v>
      </c>
      <c r="I305" s="11">
        <f t="shared" si="30"/>
        <v>0.16634455267337214</v>
      </c>
      <c r="J305" s="11">
        <f t="shared" si="31"/>
        <v>0.16634455267337214</v>
      </c>
      <c r="K305" s="5">
        <v>10</v>
      </c>
      <c r="L305" s="5">
        <v>0</v>
      </c>
      <c r="M305" s="5">
        <v>0</v>
      </c>
      <c r="N305" s="5">
        <f t="shared" si="18"/>
        <v>10</v>
      </c>
      <c r="O305" s="5">
        <f t="shared" si="32"/>
        <v>100</v>
      </c>
      <c r="P305" s="5" t="s">
        <v>6</v>
      </c>
      <c r="Q305" s="5" t="s">
        <v>11</v>
      </c>
      <c r="R305" s="5">
        <v>23</v>
      </c>
      <c r="V305" s="5">
        <v>8.1999999999999993</v>
      </c>
      <c r="W305" s="5">
        <v>379</v>
      </c>
      <c r="X305" s="5">
        <v>7.5</v>
      </c>
    </row>
    <row r="306" spans="1:24" x14ac:dyDescent="0.2">
      <c r="A306" s="9" t="s">
        <v>0</v>
      </c>
      <c r="B306" s="12">
        <v>28</v>
      </c>
      <c r="C306" s="12">
        <v>1</v>
      </c>
      <c r="D306" s="11">
        <v>0</v>
      </c>
      <c r="E306" s="11">
        <v>2499.8000000000002</v>
      </c>
      <c r="F306" s="11">
        <f t="shared" si="27"/>
        <v>0</v>
      </c>
      <c r="G306" s="11">
        <f t="shared" si="28"/>
        <v>1885.34916</v>
      </c>
      <c r="H306" s="11">
        <f t="shared" si="29"/>
        <v>0</v>
      </c>
      <c r="I306" s="11">
        <f t="shared" si="30"/>
        <v>0.33268910534674428</v>
      </c>
      <c r="J306" s="11">
        <f t="shared" si="31"/>
        <v>0.33268910534674428</v>
      </c>
      <c r="K306" s="5">
        <v>10</v>
      </c>
      <c r="L306" s="5">
        <v>0</v>
      </c>
      <c r="M306" s="5">
        <v>1</v>
      </c>
      <c r="N306" s="5">
        <f t="shared" si="18"/>
        <v>10</v>
      </c>
      <c r="O306" s="5">
        <f t="shared" si="32"/>
        <v>100</v>
      </c>
      <c r="P306" s="5" t="s">
        <v>6</v>
      </c>
      <c r="Q306" s="5" t="s">
        <v>11</v>
      </c>
      <c r="R306" s="5">
        <v>23</v>
      </c>
      <c r="V306" s="5">
        <v>8.1999999999999993</v>
      </c>
      <c r="W306" s="5">
        <v>354</v>
      </c>
      <c r="X306" s="5">
        <v>7.5</v>
      </c>
    </row>
    <row r="307" spans="1:24" x14ac:dyDescent="0.2">
      <c r="A307" s="9" t="s">
        <v>0</v>
      </c>
      <c r="B307" s="12">
        <v>28</v>
      </c>
      <c r="C307" s="5">
        <v>2</v>
      </c>
      <c r="D307" s="11">
        <v>0</v>
      </c>
      <c r="E307" s="11">
        <v>2499.8000000000002</v>
      </c>
      <c r="F307" s="11">
        <f t="shared" si="27"/>
        <v>0</v>
      </c>
      <c r="G307" s="11">
        <f t="shared" si="28"/>
        <v>1885.34916</v>
      </c>
      <c r="H307" s="11">
        <f t="shared" si="29"/>
        <v>0</v>
      </c>
      <c r="I307" s="11">
        <f t="shared" si="30"/>
        <v>0.33268910534674428</v>
      </c>
      <c r="J307" s="11">
        <f t="shared" si="31"/>
        <v>0.33268910534674428</v>
      </c>
      <c r="K307" s="5">
        <v>10</v>
      </c>
      <c r="L307" s="5">
        <v>0</v>
      </c>
      <c r="M307" s="5">
        <v>0</v>
      </c>
      <c r="N307" s="5">
        <f t="shared" si="18"/>
        <v>10</v>
      </c>
      <c r="O307" s="5">
        <f t="shared" si="32"/>
        <v>100</v>
      </c>
      <c r="P307" s="5" t="s">
        <v>6</v>
      </c>
      <c r="Q307" s="5" t="s">
        <v>11</v>
      </c>
      <c r="R307" s="5">
        <v>23</v>
      </c>
      <c r="V307" s="5">
        <v>8.1</v>
      </c>
      <c r="W307" s="5">
        <v>364</v>
      </c>
      <c r="X307" s="5">
        <v>7.6</v>
      </c>
    </row>
    <row r="308" spans="1:24" x14ac:dyDescent="0.2">
      <c r="A308" s="9" t="s">
        <v>0</v>
      </c>
      <c r="B308" s="12">
        <v>29</v>
      </c>
      <c r="C308" s="12">
        <v>1</v>
      </c>
      <c r="D308" s="11">
        <v>0</v>
      </c>
      <c r="E308" s="11">
        <v>4999.5</v>
      </c>
      <c r="F308" s="11">
        <f t="shared" si="27"/>
        <v>0</v>
      </c>
      <c r="G308" s="11">
        <f t="shared" si="28"/>
        <v>3770.6228999999998</v>
      </c>
      <c r="H308" s="11">
        <f t="shared" si="29"/>
        <v>0</v>
      </c>
      <c r="I308" s="11">
        <f t="shared" si="30"/>
        <v>0.66536490206458443</v>
      </c>
      <c r="J308" s="11">
        <f t="shared" si="31"/>
        <v>0.66536490206458443</v>
      </c>
      <c r="K308" s="5">
        <v>10</v>
      </c>
      <c r="L308" s="5">
        <v>1</v>
      </c>
      <c r="M308" s="5">
        <v>5</v>
      </c>
      <c r="N308" s="5">
        <f t="shared" si="18"/>
        <v>9</v>
      </c>
      <c r="O308" s="5">
        <f t="shared" si="32"/>
        <v>90</v>
      </c>
      <c r="P308" s="5" t="s">
        <v>6</v>
      </c>
      <c r="Q308" s="5" t="s">
        <v>11</v>
      </c>
      <c r="R308" s="5">
        <v>23</v>
      </c>
      <c r="V308" s="5">
        <v>8.1</v>
      </c>
      <c r="W308" s="5">
        <v>353</v>
      </c>
      <c r="X308" s="5">
        <v>7.7</v>
      </c>
    </row>
    <row r="309" spans="1:24" x14ac:dyDescent="0.2">
      <c r="A309" s="9" t="s">
        <v>0</v>
      </c>
      <c r="B309" s="12">
        <v>29</v>
      </c>
      <c r="C309" s="5">
        <v>2</v>
      </c>
      <c r="D309" s="11">
        <v>0</v>
      </c>
      <c r="E309" s="11">
        <v>4999.5</v>
      </c>
      <c r="F309" s="11">
        <f t="shared" si="27"/>
        <v>0</v>
      </c>
      <c r="G309" s="11">
        <f t="shared" si="28"/>
        <v>3770.6228999999998</v>
      </c>
      <c r="H309" s="11">
        <f t="shared" si="29"/>
        <v>0</v>
      </c>
      <c r="I309" s="11">
        <f t="shared" si="30"/>
        <v>0.66536490206458443</v>
      </c>
      <c r="J309" s="11">
        <f t="shared" si="31"/>
        <v>0.66536490206458443</v>
      </c>
      <c r="K309" s="5">
        <v>10</v>
      </c>
      <c r="L309" s="5">
        <v>3</v>
      </c>
      <c r="M309" s="5">
        <v>7</v>
      </c>
      <c r="N309" s="5">
        <f t="shared" si="18"/>
        <v>7</v>
      </c>
      <c r="O309" s="5">
        <f t="shared" si="32"/>
        <v>70</v>
      </c>
      <c r="P309" s="5" t="s">
        <v>6</v>
      </c>
      <c r="Q309" s="5" t="s">
        <v>11</v>
      </c>
      <c r="R309" s="5">
        <v>23</v>
      </c>
      <c r="V309" s="5">
        <v>8.1</v>
      </c>
      <c r="W309" s="5">
        <v>373</v>
      </c>
      <c r="X309" s="5">
        <v>7.7</v>
      </c>
    </row>
    <row r="310" spans="1:24" x14ac:dyDescent="0.2">
      <c r="A310" s="9" t="s">
        <v>0</v>
      </c>
      <c r="B310" s="12">
        <v>30</v>
      </c>
      <c r="C310" s="5">
        <v>1</v>
      </c>
      <c r="D310" s="11">
        <v>0</v>
      </c>
      <c r="E310" s="11">
        <v>9999</v>
      </c>
      <c r="F310" s="11">
        <f t="shared" si="27"/>
        <v>0</v>
      </c>
      <c r="G310" s="11">
        <f>E310*0.7542</f>
        <v>7541.2457999999997</v>
      </c>
      <c r="H310" s="11">
        <f t="shared" si="29"/>
        <v>0</v>
      </c>
      <c r="I310" s="11">
        <f t="shared" si="30"/>
        <v>1.3307298041291689</v>
      </c>
      <c r="J310" s="11">
        <f t="shared" si="31"/>
        <v>1.3307298041291689</v>
      </c>
      <c r="K310" s="5">
        <v>10</v>
      </c>
      <c r="L310" s="15">
        <v>7</v>
      </c>
      <c r="M310" s="15">
        <v>10</v>
      </c>
      <c r="N310" s="15">
        <v>3</v>
      </c>
      <c r="O310" s="5">
        <f t="shared" si="32"/>
        <v>30</v>
      </c>
      <c r="P310" s="5" t="s">
        <v>6</v>
      </c>
      <c r="Q310" s="5" t="s">
        <v>11</v>
      </c>
      <c r="R310" s="5">
        <v>23</v>
      </c>
      <c r="V310" s="5">
        <v>8.1</v>
      </c>
      <c r="W310" s="5">
        <v>366</v>
      </c>
      <c r="X310" s="5">
        <v>7.8</v>
      </c>
    </row>
    <row r="311" spans="1:24" x14ac:dyDescent="0.2">
      <c r="A311" s="9" t="s">
        <v>0</v>
      </c>
      <c r="B311" s="12">
        <v>30</v>
      </c>
      <c r="C311" s="5">
        <v>2</v>
      </c>
      <c r="D311" s="11">
        <v>0</v>
      </c>
      <c r="E311" s="11">
        <v>9999</v>
      </c>
      <c r="F311" s="11">
        <f t="shared" si="27"/>
        <v>0</v>
      </c>
      <c r="G311" s="11">
        <f t="shared" si="28"/>
        <v>7541.2457999999997</v>
      </c>
      <c r="H311" s="11">
        <f t="shared" si="29"/>
        <v>0</v>
      </c>
      <c r="I311" s="11">
        <f t="shared" si="30"/>
        <v>1.3307298041291689</v>
      </c>
      <c r="J311" s="11">
        <f t="shared" si="31"/>
        <v>1.3307298041291689</v>
      </c>
      <c r="K311" s="5">
        <v>10</v>
      </c>
      <c r="L311" s="15">
        <v>8</v>
      </c>
      <c r="M311" s="15">
        <v>10</v>
      </c>
      <c r="N311" s="15">
        <v>2</v>
      </c>
      <c r="O311" s="5">
        <f t="shared" si="32"/>
        <v>20</v>
      </c>
      <c r="P311" s="5" t="s">
        <v>6</v>
      </c>
      <c r="Q311" s="5" t="s">
        <v>11</v>
      </c>
      <c r="R311" s="5">
        <v>23</v>
      </c>
      <c r="V311" s="5">
        <v>8.1</v>
      </c>
      <c r="W311" s="5">
        <v>394</v>
      </c>
      <c r="X311" s="5">
        <v>7.7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Conc-response</vt:lpstr>
      <vt:lpstr>IMI</vt:lpstr>
      <vt:lpstr>TBZ</vt:lpstr>
      <vt:lpstr>IMI-TBZ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2019-01-30T17:07:36Z</dcterms:modified>
</cp:coreProperties>
</file>